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¡BIENVENIDO!" sheetId="1" r:id="rId4"/>
    <sheet state="visible" name="PATRIMONIO" sheetId="2" r:id="rId5"/>
    <sheet state="visible" name="ENE" sheetId="3" r:id="rId6"/>
    <sheet state="visible" name="FEB" sheetId="4" r:id="rId7"/>
    <sheet state="visible" name="MAR" sheetId="5" r:id="rId8"/>
    <sheet state="visible" name="ABR" sheetId="6" r:id="rId9"/>
    <sheet state="visible" name="MAY" sheetId="7" r:id="rId10"/>
    <sheet state="visible" name="JUN" sheetId="8" r:id="rId11"/>
    <sheet state="visible" name="JUL" sheetId="9" r:id="rId12"/>
    <sheet state="visible" name="AGO" sheetId="10" r:id="rId13"/>
    <sheet state="visible" name="SEP" sheetId="11" r:id="rId14"/>
    <sheet state="visible" name="OCT" sheetId="12" r:id="rId15"/>
    <sheet state="visible" name="NOV" sheetId="13" r:id="rId16"/>
    <sheet state="visible" name="DIC" sheetId="14" r:id="rId17"/>
    <sheet state="visible" name="AÑO" sheetId="15" r:id="rId18"/>
    <sheet state="visible" name="EVOLUCIÓN" sheetId="16" r:id="rId19"/>
  </sheets>
  <definedNames/>
  <calcPr/>
</workbook>
</file>

<file path=xl/sharedStrings.xml><?xml version="1.0" encoding="utf-8"?>
<sst xmlns="http://schemas.openxmlformats.org/spreadsheetml/2006/main" count="353" uniqueCount="71">
  <si>
    <t>¡Bienvenido a tu nuevo gestor financiero!</t>
  </si>
  <si>
    <t>Una plantilla con la que podrás gestionar tu patrimonio neto, tus ingresos y gastos mensuales y que a final de año te dará un resumen de los números del año.</t>
  </si>
  <si>
    <t>Esta es la plantilla que yo mismo uso para gestionar mis finanzas personales, sín aplicaciones, sin Excels ultra complejos con miles de fórmulas, sin tonterías.</t>
  </si>
  <si>
    <t>Solo lo necesario para estar al día de lo importante.</t>
  </si>
  <si>
    <t>PATRIMONIO</t>
  </si>
  <si>
    <t>La hoja en la que podrás llevar cuentas de cuál es tu patrimonio en estos momentos y su evolución durante los años.</t>
  </si>
  <si>
    <t>MESES</t>
  </si>
  <si>
    <t>En cada mes puedes anotar los ingresos, gastos e inversiones por categorías. Es importante que las categorías de todos los meses esten en el mismo órden (por si lo cambias), para calcular bien en el resumen anual.</t>
  </si>
  <si>
    <t>AÑO</t>
  </si>
  <si>
    <t>Resumen automático de tus ingresos, gastos e inversiones del año.</t>
  </si>
  <si>
    <t>EVOLUCIÓN</t>
  </si>
  <si>
    <t>Se calculará la evolución del patrimonio desde que empezó el año hasta que acabe. Solo tienes que completar la casilla del patrimonio a día 1 de enero.</t>
  </si>
  <si>
    <t>Para poder usar esta plantilla, debes crear una copia de este documento. Arriba, debajo del título &gt; Archivo &gt; Crear una copia</t>
  </si>
  <si>
    <t>Esta hoja puedes borrarla al terminar de leer esto.</t>
  </si>
  <si>
    <t>PATRIMONIO NETO</t>
  </si>
  <si>
    <t xml:space="preserve">@jotafinance </t>
  </si>
  <si>
    <t>EFECTIVO</t>
  </si>
  <si>
    <t>RENTA FIJA</t>
  </si>
  <si>
    <t>LIQUIDEZ TOTAL</t>
  </si>
  <si>
    <t>ACCIONES</t>
  </si>
  <si>
    <t>FONDOS</t>
  </si>
  <si>
    <t>CRYPTO</t>
  </si>
  <si>
    <t>OBJETIVO ANUAL</t>
  </si>
  <si>
    <t>LIQUIDEZ</t>
  </si>
  <si>
    <t>INVERTIDO</t>
  </si>
  <si>
    <t>OBJETIVO</t>
  </si>
  <si>
    <t>INCREMENTO</t>
  </si>
  <si>
    <t>INGRESOS - GASTOS</t>
  </si>
  <si>
    <t>ENERO</t>
  </si>
  <si>
    <t xml:space="preserve">@jotafinance    
        </t>
  </si>
  <si>
    <t>INGRESOS</t>
  </si>
  <si>
    <t>GASTOS</t>
  </si>
  <si>
    <t>INVERSIÓN</t>
  </si>
  <si>
    <t>Nómina</t>
  </si>
  <si>
    <t>Deporte</t>
  </si>
  <si>
    <t>S&amp;P 500</t>
  </si>
  <si>
    <t>Referidos</t>
  </si>
  <si>
    <t>Transporte</t>
  </si>
  <si>
    <t>Bitcoin</t>
  </si>
  <si>
    <t>Inversiones</t>
  </si>
  <si>
    <t>Comida</t>
  </si>
  <si>
    <t>Acciones</t>
  </si>
  <si>
    <t>Regalos</t>
  </si>
  <si>
    <t>Ocio</t>
  </si>
  <si>
    <t>Otros</t>
  </si>
  <si>
    <t>Viajes</t>
  </si>
  <si>
    <t>Ropa</t>
  </si>
  <si>
    <t>Suscripciones</t>
  </si>
  <si>
    <t>Hogar</t>
  </si>
  <si>
    <t>FEBRERO</t>
  </si>
  <si>
    <t>Apple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</si>
  <si>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</si>
  <si>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</si>
  <si>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</si>
  <si>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</si>
  <si>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</si>
  <si>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</si>
  <si>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</si>
  <si>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</si>
  <si>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</si>
  <si>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</si>
  <si>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</si>
  <si>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INVERSIONES</t>
  </si>
  <si>
    <t>Bitoin</t>
  </si>
  <si>
    <t>Contenido</t>
  </si>
  <si>
    <t>Objetivo 150.000 €</t>
  </si>
  <si>
    <t>→</t>
  </si>
  <si>
    <t>Incremento %</t>
  </si>
  <si>
    <t>Incremento €</t>
  </si>
  <si>
    <t>Por ahorro</t>
  </si>
  <si>
    <t>Por inversión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</si>
</sst>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[$€-1]"/>
    <numFmt numFmtId="165" formatCode="#,##0.00\ [$€-1]"/>
    <numFmt numFmtId="166" formatCode="dd/mm/yyyy"/>
    <numFmt numFmtId="167" formatCode="d/m/yyyy"/>
    <numFmt numFmtId="168" formatCode="0.0%"/>
  </numFmts>
  <fonts count="38">
    <font>
      <sz val="10.0"/>
      <color rgb="FF000000"/>
      <name val="Arial"/>
      <scheme val="minor"/>
    </font>
    <font>
      <color rgb="FFFFFFFF"/>
      <name val="Arial"/>
      <scheme val="minor"/>
    </font>
    <font>
      <b/>
      <sz val="20.0"/>
      <color rgb="FFFFFFFF"/>
      <name val="Arial"/>
      <scheme val="minor"/>
    </font>
    <font>
      <sz val="12.0"/>
      <color rgb="FFFFFFFF"/>
      <name val="Arial"/>
      <scheme val="minor"/>
    </font>
    <font>
      <sz val="10.0"/>
      <color rgb="FFFFFFFF"/>
      <name val="Arial"/>
      <scheme val="minor"/>
    </font>
    <font>
      <sz val="16.0"/>
      <color rgb="FFFFFFFF"/>
      <name val="Arial"/>
      <scheme val="minor"/>
    </font>
    <font>
      <color theme="1"/>
      <name val="Arial Rounded"/>
    </font>
    <font>
      <b/>
      <sz val="20.0"/>
      <color rgb="FFFFFFFF"/>
      <name val="Arial Rounded"/>
    </font>
    <font>
      <b/>
      <sz val="18.0"/>
      <color rgb="FFFFFFFF"/>
      <name val="Arial Rounded"/>
    </font>
    <font>
      <b/>
      <sz val="12.0"/>
      <color rgb="FFFFFFFF"/>
      <name val="Arial Rounded"/>
    </font>
    <font/>
    <font>
      <b/>
      <sz val="30.0"/>
      <color rgb="FFFFFFFF"/>
      <name val="Arial Rounded"/>
    </font>
    <font>
      <b/>
      <sz val="12.0"/>
      <color rgb="FF000000"/>
      <name val="Arial Rounded"/>
    </font>
    <font>
      <b/>
      <color theme="1"/>
      <name val="Arial Rounded"/>
    </font>
    <font>
      <b/>
      <sz val="17.0"/>
      <color rgb="FF000000"/>
      <name val="Arial Rounded"/>
    </font>
    <font>
      <b/>
      <sz val="11.0"/>
      <color rgb="FF000000"/>
      <name val="Arial Rounded"/>
    </font>
    <font>
      <b/>
      <sz val="16.0"/>
      <color rgb="FF000000"/>
      <name val="Arial Rounded"/>
    </font>
    <font>
      <b/>
      <sz val="28.0"/>
      <color rgb="FFFFFFFF"/>
      <name val="Arial Rounded"/>
    </font>
    <font>
      <b/>
      <sz val="13.0"/>
      <color rgb="FFD9D9D9"/>
      <name val="Arial Rounded"/>
    </font>
    <font>
      <b/>
      <sz val="34.0"/>
      <color rgb="FFF1C232"/>
      <name val="Arial Rounded"/>
    </font>
    <font>
      <b/>
      <sz val="35.0"/>
      <color rgb="FFFFFFFF"/>
      <name val="Arial Rounded"/>
    </font>
    <font>
      <b/>
      <sz val="33.0"/>
      <color rgb="FFFFFFFF"/>
      <name val="Arial Rounded"/>
    </font>
    <font>
      <b/>
      <sz val="21.0"/>
      <color rgb="FFFFFFFF"/>
      <name val="Arial Rounded"/>
    </font>
    <font>
      <b/>
      <sz val="10.0"/>
      <color rgb="FFFFFFFF"/>
      <name val="Arial Rounded"/>
    </font>
    <font>
      <b/>
      <sz val="20.0"/>
      <color rgb="FFD9D9D9"/>
      <name val="Arial Rounded"/>
    </font>
    <font>
      <b/>
      <sz val="35.0"/>
      <color rgb="FFF1C232"/>
      <name val="Arial Rounded"/>
    </font>
    <font>
      <color rgb="FFFFFFFF"/>
      <name val="Arial Rounded"/>
    </font>
    <font>
      <b/>
      <sz val="24.0"/>
      <color rgb="FFFFFFFF"/>
      <name val="Arial Rounded"/>
    </font>
    <font>
      <color theme="1"/>
      <name val="Century Gothic"/>
    </font>
    <font>
      <sz val="12.0"/>
      <color theme="1"/>
      <name val="Arial Rounded"/>
    </font>
    <font>
      <b/>
      <sz val="13.0"/>
      <color rgb="FFFFFFFF"/>
      <name val="Arial Rounded"/>
    </font>
    <font>
      <b/>
      <sz val="15.0"/>
      <color rgb="FFFFFFFF"/>
      <name val="Arial Rounded"/>
    </font>
    <font>
      <b/>
      <sz val="11.0"/>
      <color rgb="FFFFFFFF"/>
      <name val="Arial Rounded"/>
    </font>
    <font>
      <b/>
      <strike/>
      <sz val="23.0"/>
      <color rgb="FF000000"/>
      <name val="Arial Rounded"/>
    </font>
    <font>
      <b/>
      <sz val="23.0"/>
      <color rgb="FF000000"/>
      <name val="Arial Rounded"/>
    </font>
    <font>
      <sz val="12.0"/>
      <color rgb="FFFFFFFF"/>
      <name val="Arial Rounded"/>
    </font>
    <font>
      <sz val="16.0"/>
      <color rgb="FFFFFFFF"/>
      <name val="Arial Rounded"/>
    </font>
    <font>
      <sz val="15.0"/>
      <color rgb="FFFFFFFF"/>
      <name val="Arial Rounded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38761D"/>
        <bgColor rgb="FF38761D"/>
      </patternFill>
    </fill>
    <fill>
      <patternFill patternType="solid">
        <fgColor rgb="FF990000"/>
        <bgColor rgb="FF990000"/>
      </patternFill>
    </fill>
    <fill>
      <patternFill patternType="solid">
        <fgColor rgb="FFBF9000"/>
        <bgColor rgb="FFBF9000"/>
      </patternFill>
    </fill>
    <fill>
      <patternFill patternType="solid">
        <fgColor rgb="FF666666"/>
        <bgColor rgb="FF666666"/>
      </patternFill>
    </fill>
  </fills>
  <borders count="6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38761D"/>
      </left>
      <top style="thin">
        <color rgb="FF38761D"/>
      </top>
    </border>
    <border>
      <top style="thin">
        <color rgb="FF38761D"/>
      </top>
    </border>
    <border>
      <right style="thin">
        <color rgb="FF38761D"/>
      </right>
      <top style="thin">
        <color rgb="FF38761D"/>
      </top>
    </border>
    <border>
      <left style="thin">
        <color rgb="FF990000"/>
      </left>
      <top style="thin">
        <color rgb="FF990000"/>
      </top>
    </border>
    <border>
      <top style="thin">
        <color rgb="FF990000"/>
      </top>
    </border>
    <border>
      <right style="thin">
        <color rgb="FF990000"/>
      </right>
      <top style="thin">
        <color rgb="FF990000"/>
      </top>
    </border>
    <border>
      <left style="thin">
        <color rgb="FFBF9000"/>
      </left>
      <top style="thin">
        <color rgb="FFBF9000"/>
      </top>
    </border>
    <border>
      <top style="thin">
        <color rgb="FFBF9000"/>
      </top>
    </border>
    <border>
      <right style="thin">
        <color rgb="FFBF9000"/>
      </right>
      <top style="thin">
        <color rgb="FFBF9000"/>
      </top>
    </border>
    <border>
      <left style="thin">
        <color rgb="FF38761D"/>
      </left>
      <bottom style="thin">
        <color rgb="FF38761D"/>
      </bottom>
    </border>
    <border>
      <bottom style="thin">
        <color rgb="FF38761D"/>
      </bottom>
    </border>
    <border>
      <right style="thin">
        <color rgb="FF38761D"/>
      </right>
      <bottom style="thin">
        <color rgb="FF38761D"/>
      </bottom>
    </border>
    <border>
      <left style="thin">
        <color rgb="FF990000"/>
      </left>
      <bottom style="thin">
        <color rgb="FF990000"/>
      </bottom>
    </border>
    <border>
      <bottom style="thin">
        <color rgb="FF990000"/>
      </bottom>
    </border>
    <border>
      <right style="thin">
        <color rgb="FF990000"/>
      </right>
      <bottom style="thin">
        <color rgb="FF990000"/>
      </bottom>
    </border>
    <border>
      <left style="thin">
        <color rgb="FFBF9000"/>
      </left>
      <bottom style="thin">
        <color rgb="FFBF9000"/>
      </bottom>
    </border>
    <border>
      <bottom style="thin">
        <color rgb="FFBF9000"/>
      </bottom>
    </border>
    <border>
      <right style="thin">
        <color rgb="FFBF9000"/>
      </right>
      <bottom style="thin">
        <color rgb="FFBF9000"/>
      </bottom>
    </border>
    <border>
      <left style="thin">
        <color rgb="FF990000"/>
      </left>
      <right style="thin">
        <color rgb="FF990000"/>
      </right>
      <top style="thin">
        <color rgb="FF990000"/>
      </top>
    </border>
    <border>
      <left style="thin">
        <color rgb="FF990000"/>
      </left>
      <right style="thin">
        <color rgb="FF990000"/>
      </right>
      <bottom style="thin">
        <color rgb="FF990000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38761D"/>
      </right>
    </border>
    <border>
      <right style="thin">
        <color rgb="FF990000"/>
      </right>
    </border>
    <border>
      <left style="thin">
        <color rgb="FFBF9000"/>
      </left>
      <right style="thin">
        <color rgb="FFBF9000"/>
      </right>
      <top style="thin">
        <color rgb="FFBF9000"/>
      </top>
    </border>
    <border>
      <left style="thin">
        <color rgb="FFBF9000"/>
      </left>
      <right style="thin">
        <color rgb="FFBF9000"/>
      </right>
      <bottom style="thin">
        <color rgb="FFBF9000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left style="thin">
        <color rgb="FFFFFFFF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0" fillId="2" fontId="3" numFmtId="0" xfId="0" applyFont="1"/>
    <xf borderId="0" fillId="2" fontId="3" numFmtId="0" xfId="0" applyAlignment="1" applyFont="1">
      <alignment readingOrder="0"/>
    </xf>
    <xf borderId="0" fillId="2" fontId="4" numFmtId="0" xfId="0" applyFont="1"/>
    <xf borderId="0" fillId="2" fontId="4" numFmtId="0" xfId="0" applyAlignment="1" applyFont="1">
      <alignment horizontal="center" readingOrder="0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1" fillId="2" fontId="6" numFmtId="0" xfId="0" applyBorder="1" applyFont="1"/>
    <xf borderId="1" fillId="2" fontId="7" numFmtId="0" xfId="0" applyAlignment="1" applyBorder="1" applyFont="1">
      <alignment readingOrder="0"/>
    </xf>
    <xf borderId="1" fillId="2" fontId="8" numFmtId="0" xfId="0" applyAlignment="1" applyBorder="1" applyFont="1">
      <alignment readingOrder="0"/>
    </xf>
    <xf borderId="2" fillId="2" fontId="9" numFmtId="0" xfId="0" applyAlignment="1" applyBorder="1" applyFont="1">
      <alignment horizontal="right" readingOrder="0" vertical="top"/>
    </xf>
    <xf borderId="3" fillId="0" fontId="10" numFmtId="0" xfId="0" applyBorder="1" applyFont="1"/>
    <xf borderId="1" fillId="2" fontId="6" numFmtId="0" xfId="0" applyAlignment="1" applyBorder="1" applyFont="1">
      <alignment vertical="top"/>
    </xf>
    <xf borderId="0" fillId="0" fontId="6" numFmtId="0" xfId="0" applyFont="1"/>
    <xf borderId="2" fillId="2" fontId="11" numFmtId="164" xfId="0" applyAlignment="1" applyBorder="1" applyFont="1" applyNumberFormat="1">
      <alignment horizontal="left"/>
    </xf>
    <xf borderId="4" fillId="0" fontId="10" numFmtId="0" xfId="0" applyBorder="1" applyFont="1"/>
    <xf borderId="5" fillId="2" fontId="6" numFmtId="0" xfId="0" applyBorder="1" applyFont="1"/>
    <xf borderId="6" fillId="2" fontId="6" numFmtId="0" xfId="0" applyBorder="1" applyFont="1"/>
    <xf borderId="7" fillId="3" fontId="12" numFmtId="0" xfId="0" applyAlignment="1" applyBorder="1" applyFill="1" applyFont="1">
      <alignment horizontal="center" readingOrder="0" vertical="center"/>
    </xf>
    <xf borderId="8" fillId="0" fontId="10" numFmtId="0" xfId="0" applyBorder="1" applyFont="1"/>
    <xf borderId="4" fillId="2" fontId="13" numFmtId="0" xfId="0" applyAlignment="1" applyBorder="1" applyFont="1">
      <alignment horizontal="center" vertical="center"/>
    </xf>
    <xf borderId="3" fillId="2" fontId="6" numFmtId="0" xfId="0" applyBorder="1" applyFont="1"/>
    <xf borderId="2" fillId="2" fontId="6" numFmtId="0" xfId="0" applyBorder="1" applyFont="1"/>
    <xf borderId="9" fillId="3" fontId="14" numFmtId="164" xfId="0" applyAlignment="1" applyBorder="1" applyFont="1" applyNumberFormat="1">
      <alignment horizontal="center" readingOrder="0" vertical="center"/>
    </xf>
    <xf borderId="10" fillId="0" fontId="10" numFmtId="0" xfId="0" applyBorder="1" applyFont="1"/>
    <xf borderId="9" fillId="3" fontId="14" numFmtId="164" xfId="0" applyAlignment="1" applyBorder="1" applyFont="1" applyNumberFormat="1">
      <alignment horizontal="center" vertical="center"/>
    </xf>
    <xf borderId="11" fillId="0" fontId="10" numFmtId="0" xfId="0" applyBorder="1" applyFont="1"/>
    <xf borderId="12" fillId="0" fontId="10" numFmtId="0" xfId="0" applyBorder="1" applyFont="1"/>
    <xf borderId="13" fillId="2" fontId="6" numFmtId="0" xfId="0" applyBorder="1" applyFont="1"/>
    <xf borderId="14" fillId="2" fontId="13" numFmtId="0" xfId="0" applyAlignment="1" applyBorder="1" applyFont="1">
      <alignment horizontal="center" vertical="center"/>
    </xf>
    <xf borderId="5" fillId="2" fontId="13" numFmtId="0" xfId="0" applyAlignment="1" applyBorder="1" applyFont="1">
      <alignment horizontal="center" vertical="center"/>
    </xf>
    <xf borderId="0" fillId="0" fontId="6" numFmtId="164" xfId="0" applyAlignment="1" applyFont="1" applyNumberFormat="1">
      <alignment readingOrder="0"/>
    </xf>
    <xf borderId="15" fillId="2" fontId="6" numFmtId="0" xfId="0" applyBorder="1" applyFont="1"/>
    <xf borderId="0" fillId="0" fontId="13" numFmtId="0" xfId="0" applyAlignment="1" applyFont="1">
      <alignment readingOrder="0"/>
    </xf>
    <xf borderId="16" fillId="2" fontId="6" numFmtId="0" xfId="0" applyBorder="1" applyFont="1"/>
    <xf borderId="17" fillId="3" fontId="15" numFmtId="0" xfId="0" applyAlignment="1" applyBorder="1" applyFont="1">
      <alignment horizontal="center" readingOrder="0" vertical="center"/>
    </xf>
    <xf borderId="18" fillId="3" fontId="16" numFmtId="9" xfId="0" applyAlignment="1" applyBorder="1" applyFont="1" applyNumberFormat="1">
      <alignment horizontal="center" vertical="center"/>
    </xf>
    <xf borderId="19" fillId="0" fontId="10" numFmtId="0" xfId="0" applyBorder="1" applyFont="1"/>
    <xf borderId="20" fillId="2" fontId="6" numFmtId="0" xfId="0" applyBorder="1" applyFont="1"/>
    <xf borderId="1" fillId="4" fontId="13" numFmtId="0" xfId="0" applyAlignment="1" applyBorder="1" applyFill="1" applyFont="1">
      <alignment horizontal="right" readingOrder="0"/>
    </xf>
    <xf borderId="1" fillId="4" fontId="13" numFmtId="0" xfId="0" applyAlignment="1" applyBorder="1" applyFont="1">
      <alignment readingOrder="0"/>
    </xf>
    <xf borderId="1" fillId="0" fontId="6" numFmtId="164" xfId="0" applyAlignment="1" applyBorder="1" applyFont="1" applyNumberFormat="1">
      <alignment readingOrder="0"/>
    </xf>
    <xf borderId="1" fillId="0" fontId="6" numFmtId="9" xfId="0" applyAlignment="1" applyBorder="1" applyFont="1" applyNumberFormat="1">
      <alignment readingOrder="0"/>
    </xf>
    <xf borderId="1" fillId="0" fontId="6" numFmtId="9" xfId="0" applyBorder="1" applyFont="1" applyNumberFormat="1"/>
    <xf borderId="1" fillId="0" fontId="6" numFmtId="0" xfId="0" applyBorder="1" applyFont="1"/>
    <xf borderId="16" fillId="2" fontId="17" numFmtId="0" xfId="0" applyAlignment="1" applyBorder="1" applyFont="1">
      <alignment horizontal="center" readingOrder="0" vertical="bottom"/>
    </xf>
    <xf borderId="21" fillId="2" fontId="17" numFmtId="0" xfId="0" applyAlignment="1" applyBorder="1" applyFont="1">
      <alignment horizontal="center" readingOrder="0" vertical="bottom"/>
    </xf>
    <xf borderId="13" fillId="2" fontId="17" numFmtId="0" xfId="0" applyAlignment="1" applyBorder="1" applyFont="1">
      <alignment horizontal="center" readingOrder="0" vertical="bottom"/>
    </xf>
    <xf borderId="16" fillId="2" fontId="18" numFmtId="0" xfId="0" applyAlignment="1" applyBorder="1" applyFont="1">
      <alignment horizontal="center" readingOrder="0"/>
    </xf>
    <xf borderId="21" fillId="0" fontId="10" numFmtId="0" xfId="0" applyBorder="1" applyFont="1"/>
    <xf borderId="13" fillId="0" fontId="10" numFmtId="0" xfId="0" applyBorder="1" applyFont="1"/>
    <xf borderId="0" fillId="2" fontId="6" numFmtId="0" xfId="0" applyFont="1"/>
    <xf borderId="1" fillId="2" fontId="19" numFmtId="0" xfId="0" applyAlignment="1" applyBorder="1" applyFont="1">
      <alignment horizontal="left"/>
    </xf>
    <xf borderId="0" fillId="2" fontId="20" numFmtId="0" xfId="0" applyAlignment="1" applyFont="1">
      <alignment horizontal="center" readingOrder="0" vertical="center"/>
    </xf>
    <xf borderId="0" fillId="2" fontId="21" numFmtId="0" xfId="0" applyAlignment="1" applyFont="1">
      <alignment horizontal="center" readingOrder="0" vertical="center"/>
    </xf>
    <xf borderId="0" fillId="2" fontId="22" numFmtId="0" xfId="0" applyAlignment="1" applyFont="1">
      <alignment horizontal="right" readingOrder="0" vertical="center"/>
    </xf>
    <xf borderId="6" fillId="0" fontId="10" numFmtId="0" xfId="0" applyBorder="1" applyFont="1"/>
    <xf borderId="22" fillId="0" fontId="10" numFmtId="0" xfId="0" applyBorder="1" applyFont="1"/>
    <xf borderId="15" fillId="0" fontId="10" numFmtId="0" xfId="0" applyBorder="1" applyFont="1"/>
    <xf borderId="1" fillId="2" fontId="23" numFmtId="0" xfId="0" applyAlignment="1" applyBorder="1" applyFont="1">
      <alignment horizontal="left" readingOrder="0"/>
    </xf>
    <xf borderId="22" fillId="2" fontId="20" numFmtId="0" xfId="0" applyAlignment="1" applyBorder="1" applyFont="1">
      <alignment horizontal="center" readingOrder="0" vertical="center"/>
    </xf>
    <xf borderId="22" fillId="2" fontId="22" numFmtId="0" xfId="0" applyAlignment="1" applyBorder="1" applyFont="1">
      <alignment horizontal="right" readingOrder="0" vertical="center"/>
    </xf>
    <xf borderId="6" fillId="2" fontId="24" numFmtId="164" xfId="0" applyAlignment="1" applyBorder="1" applyFont="1" applyNumberFormat="1">
      <alignment horizontal="center" vertical="bottom"/>
    </xf>
    <xf borderId="13" fillId="2" fontId="24" numFmtId="9" xfId="0" applyAlignment="1" applyBorder="1" applyFont="1" applyNumberFormat="1">
      <alignment horizontal="left" vertical="bottom"/>
    </xf>
    <xf borderId="5" fillId="2" fontId="25" numFmtId="0" xfId="0" applyAlignment="1" applyBorder="1" applyFont="1">
      <alignment horizontal="left"/>
    </xf>
    <xf borderId="23" fillId="5" fontId="7" numFmtId="0" xfId="0" applyAlignment="1" applyBorder="1" applyFill="1" applyFont="1">
      <alignment horizontal="center" readingOrder="0" vertical="center"/>
    </xf>
    <xf borderId="24" fillId="0" fontId="10" numFmtId="0" xfId="0" applyBorder="1" applyFont="1"/>
    <xf borderId="25" fillId="0" fontId="10" numFmtId="0" xfId="0" applyBorder="1" applyFont="1"/>
    <xf borderId="4" fillId="2" fontId="26" numFmtId="0" xfId="0" applyBorder="1" applyFont="1"/>
    <xf borderId="26" fillId="6" fontId="7" numFmtId="0" xfId="0" applyAlignment="1" applyBorder="1" applyFill="1" applyFont="1">
      <alignment horizontal="center" readingOrder="0" vertical="center"/>
    </xf>
    <xf borderId="27" fillId="0" fontId="10" numFmtId="0" xfId="0" applyBorder="1" applyFont="1"/>
    <xf borderId="28" fillId="0" fontId="10" numFmtId="0" xfId="0" applyBorder="1" applyFont="1"/>
    <xf borderId="4" fillId="2" fontId="6" numFmtId="0" xfId="0" applyBorder="1" applyFont="1"/>
    <xf borderId="29" fillId="7" fontId="7" numFmtId="0" xfId="0" applyAlignment="1" applyBorder="1" applyFill="1" applyFont="1">
      <alignment horizontal="center" readingOrder="0" vertical="center"/>
    </xf>
    <xf borderId="30" fillId="0" fontId="10" numFmtId="0" xfId="0" applyBorder="1" applyFont="1"/>
    <xf borderId="31" fillId="0" fontId="10" numFmtId="0" xfId="0" applyBorder="1" applyFont="1"/>
    <xf borderId="32" fillId="0" fontId="10" numFmtId="0" xfId="0" applyBorder="1" applyFont="1"/>
    <xf borderId="33" fillId="0" fontId="10" numFmtId="0" xfId="0" applyBorder="1" applyFont="1"/>
    <xf borderId="34" fillId="0" fontId="10" numFmtId="0" xfId="0" applyBorder="1" applyFont="1"/>
    <xf borderId="4" fillId="2" fontId="20" numFmtId="0" xfId="0" applyAlignment="1" applyBorder="1" applyFont="1">
      <alignment horizontal="left"/>
    </xf>
    <xf borderId="35" fillId="0" fontId="10" numFmtId="0" xfId="0" applyBorder="1" applyFont="1"/>
    <xf borderId="36" fillId="0" fontId="10" numFmtId="0" xfId="0" applyBorder="1" applyFont="1"/>
    <xf borderId="37" fillId="0" fontId="10" numFmtId="0" xfId="0" applyBorder="1" applyFont="1"/>
    <xf borderId="38" fillId="0" fontId="10" numFmtId="0" xfId="0" applyBorder="1" applyFont="1"/>
    <xf borderId="39" fillId="0" fontId="10" numFmtId="0" xfId="0" applyBorder="1" applyFont="1"/>
    <xf borderId="40" fillId="0" fontId="10" numFmtId="0" xfId="0" applyBorder="1" applyFont="1"/>
    <xf borderId="23" fillId="5" fontId="27" numFmtId="164" xfId="0" applyAlignment="1" applyBorder="1" applyFont="1" applyNumberFormat="1">
      <alignment horizontal="center" readingOrder="0" vertical="center"/>
    </xf>
    <xf borderId="26" fillId="6" fontId="27" numFmtId="164" xfId="0" applyAlignment="1" applyBorder="1" applyFont="1" applyNumberFormat="1">
      <alignment horizontal="center" readingOrder="0" vertical="center"/>
    </xf>
    <xf borderId="41" fillId="6" fontId="24" numFmtId="9" xfId="0" applyAlignment="1" applyBorder="1" applyFont="1" applyNumberFormat="1">
      <alignment horizontal="center" readingOrder="0" vertical="center"/>
    </xf>
    <xf borderId="29" fillId="7" fontId="27" numFmtId="164" xfId="0" applyAlignment="1" applyBorder="1" applyFont="1" applyNumberFormat="1">
      <alignment horizontal="center" readingOrder="0" vertical="center"/>
    </xf>
    <xf borderId="31" fillId="7" fontId="27" numFmtId="9" xfId="0" applyAlignment="1" applyBorder="1" applyFont="1" applyNumberFormat="1">
      <alignment horizontal="center" readingOrder="0" vertical="center"/>
    </xf>
    <xf borderId="21" fillId="2" fontId="20" numFmtId="0" xfId="0" applyAlignment="1" applyBorder="1" applyFont="1">
      <alignment horizontal="left"/>
    </xf>
    <xf borderId="42" fillId="0" fontId="10" numFmtId="0" xfId="0" applyBorder="1" applyFont="1"/>
    <xf borderId="43" fillId="8" fontId="9" numFmtId="0" xfId="0" applyAlignment="1" applyBorder="1" applyFill="1" applyFont="1">
      <alignment horizontal="center" readingOrder="0" vertical="center"/>
    </xf>
    <xf borderId="44" fillId="0" fontId="10" numFmtId="0" xfId="0" applyBorder="1" applyFont="1"/>
    <xf borderId="45" fillId="8" fontId="9" numFmtId="165" xfId="0" applyAlignment="1" applyBorder="1" applyFont="1" applyNumberFormat="1">
      <alignment horizontal="right" readingOrder="0" vertical="center"/>
    </xf>
    <xf borderId="4" fillId="2" fontId="25" numFmtId="0" xfId="0" applyAlignment="1" applyBorder="1" applyFont="1">
      <alignment horizontal="left"/>
    </xf>
    <xf borderId="21" fillId="2" fontId="25" numFmtId="0" xfId="0" applyAlignment="1" applyBorder="1" applyFont="1">
      <alignment horizontal="left"/>
    </xf>
    <xf borderId="2" fillId="2" fontId="25" numFmtId="0" xfId="0" applyAlignment="1" applyBorder="1" applyFont="1">
      <alignment horizontal="left"/>
    </xf>
    <xf borderId="0" fillId="0" fontId="28" numFmtId="0" xfId="0" applyAlignment="1" applyFont="1">
      <alignment readingOrder="0" vertical="center"/>
    </xf>
    <xf borderId="1" fillId="2" fontId="17" numFmtId="0" xfId="0" applyAlignment="1" applyBorder="1" applyFont="1">
      <alignment horizontal="center" readingOrder="0" vertical="bottom"/>
    </xf>
    <xf borderId="16" fillId="2" fontId="21" numFmtId="0" xfId="0" applyAlignment="1" applyBorder="1" applyFont="1">
      <alignment horizontal="center" readingOrder="0" vertical="center"/>
    </xf>
    <xf borderId="21" fillId="2" fontId="21" numFmtId="0" xfId="0" applyAlignment="1" applyBorder="1" applyFont="1">
      <alignment horizontal="center" readingOrder="0" vertical="center"/>
    </xf>
    <xf borderId="1" fillId="2" fontId="9" numFmtId="0" xfId="0" applyAlignment="1" applyBorder="1" applyFont="1">
      <alignment horizontal="left"/>
    </xf>
    <xf borderId="1" fillId="2" fontId="20" numFmtId="0" xfId="0" applyAlignment="1" applyBorder="1" applyFont="1">
      <alignment horizontal="left"/>
    </xf>
    <xf borderId="16" fillId="2" fontId="23" numFmtId="0" xfId="0" applyAlignment="1" applyBorder="1" applyFont="1">
      <alignment readingOrder="0"/>
    </xf>
    <xf borderId="46" fillId="2" fontId="21" numFmtId="0" xfId="0" applyAlignment="1" applyBorder="1" applyFont="1">
      <alignment horizontal="center" readingOrder="0" vertical="center"/>
    </xf>
    <xf borderId="47" fillId="0" fontId="10" numFmtId="0" xfId="0" applyBorder="1" applyFont="1"/>
    <xf borderId="1" fillId="2" fontId="25" numFmtId="0" xfId="0" applyAlignment="1" applyBorder="1" applyFont="1">
      <alignment horizontal="left"/>
    </xf>
    <xf borderId="6" fillId="2" fontId="21" numFmtId="0" xfId="0" applyAlignment="1" applyBorder="1" applyFont="1">
      <alignment horizontal="center" readingOrder="0" vertical="center"/>
    </xf>
    <xf borderId="22" fillId="2" fontId="21" numFmtId="0" xfId="0" applyAlignment="1" applyBorder="1" applyFont="1">
      <alignment horizontal="center" readingOrder="0" vertical="center"/>
    </xf>
    <xf borderId="5" fillId="2" fontId="29" numFmtId="0" xfId="0" applyBorder="1" applyFont="1"/>
    <xf borderId="5" fillId="2" fontId="20" numFmtId="0" xfId="0" applyAlignment="1" applyBorder="1" applyFont="1">
      <alignment horizontal="left"/>
    </xf>
    <xf borderId="0" fillId="5" fontId="7" numFmtId="0" xfId="0" applyAlignment="1" applyFont="1">
      <alignment horizontal="center" readingOrder="0" vertical="center"/>
    </xf>
    <xf borderId="48" fillId="0" fontId="10" numFmtId="0" xfId="0" applyBorder="1" applyFont="1"/>
    <xf borderId="1" fillId="2" fontId="26" numFmtId="0" xfId="0" applyBorder="1" applyFont="1"/>
    <xf borderId="0" fillId="5" fontId="30" numFmtId="0" xfId="0" applyAlignment="1" applyFont="1">
      <alignment horizontal="center" readingOrder="0" vertical="center"/>
    </xf>
    <xf borderId="0" fillId="6" fontId="7" numFmtId="0" xfId="0" applyAlignment="1" applyFont="1">
      <alignment horizontal="center" readingOrder="0" vertical="center"/>
    </xf>
    <xf borderId="49" fillId="0" fontId="10" numFmtId="0" xfId="0" applyBorder="1" applyFont="1"/>
    <xf borderId="0" fillId="6" fontId="30" numFmtId="0" xfId="0" applyAlignment="1" applyFont="1">
      <alignment horizontal="center" readingOrder="0" vertical="center"/>
    </xf>
    <xf borderId="2" fillId="2" fontId="29" numFmtId="0" xfId="0" applyBorder="1" applyFont="1"/>
    <xf borderId="50" fillId="7" fontId="30" numFmtId="0" xfId="0" applyAlignment="1" applyBorder="1" applyFont="1">
      <alignment horizontal="center" readingOrder="0" vertical="center"/>
    </xf>
    <xf borderId="3" fillId="2" fontId="29" numFmtId="0" xfId="0" applyBorder="1" applyFont="1"/>
    <xf borderId="51" fillId="0" fontId="10" numFmtId="0" xfId="0" applyBorder="1" applyFont="1"/>
    <xf borderId="24" fillId="5" fontId="27" numFmtId="164" xfId="0" applyAlignment="1" applyBorder="1" applyFont="1" applyNumberFormat="1">
      <alignment horizontal="center" readingOrder="0" vertical="center"/>
    </xf>
    <xf borderId="24" fillId="5" fontId="31" numFmtId="164" xfId="0" applyAlignment="1" applyBorder="1" applyFont="1" applyNumberFormat="1">
      <alignment horizontal="center" readingOrder="0" vertical="center"/>
    </xf>
    <xf borderId="27" fillId="6" fontId="27" numFmtId="164" xfId="0" applyAlignment="1" applyBorder="1" applyFont="1" applyNumberFormat="1">
      <alignment horizontal="center" readingOrder="0" vertical="center"/>
    </xf>
    <xf borderId="26" fillId="6" fontId="24" numFmtId="9" xfId="0" applyAlignment="1" applyBorder="1" applyFont="1" applyNumberFormat="1">
      <alignment horizontal="center" readingOrder="0" vertical="center"/>
    </xf>
    <xf borderId="27" fillId="6" fontId="31" numFmtId="164" xfId="0" applyAlignment="1" applyBorder="1" applyFont="1" applyNumberFormat="1">
      <alignment horizontal="center" readingOrder="0" vertical="center"/>
    </xf>
    <xf borderId="50" fillId="7" fontId="24" numFmtId="9" xfId="0" applyAlignment="1" applyBorder="1" applyFont="1" applyNumberFormat="1">
      <alignment horizontal="center" readingOrder="0" vertical="center"/>
    </xf>
    <xf borderId="50" fillId="7" fontId="31" numFmtId="164" xfId="0" applyAlignment="1" applyBorder="1" applyFont="1" applyNumberFormat="1">
      <alignment horizontal="center" readingOrder="0" vertical="center"/>
    </xf>
    <xf borderId="16" fillId="2" fontId="29" numFmtId="0" xfId="0" applyBorder="1" applyFont="1"/>
    <xf borderId="21" fillId="2" fontId="6" numFmtId="0" xfId="0" applyBorder="1" applyFont="1"/>
    <xf borderId="13" fillId="2" fontId="29" numFmtId="0" xfId="0" applyBorder="1" applyFont="1"/>
    <xf borderId="1" fillId="2" fontId="13" numFmtId="0" xfId="0" applyAlignment="1" applyBorder="1" applyFont="1">
      <alignment horizontal="center" vertical="center"/>
    </xf>
    <xf borderId="14" fillId="2" fontId="20" numFmtId="0" xfId="0" applyAlignment="1" applyBorder="1" applyFont="1">
      <alignment horizontal="left"/>
    </xf>
    <xf borderId="52" fillId="8" fontId="9" numFmtId="165" xfId="0" applyAlignment="1" applyBorder="1" applyFont="1" applyNumberFormat="1">
      <alignment horizontal="right" readingOrder="0" vertical="center"/>
    </xf>
    <xf borderId="53" fillId="8" fontId="32" numFmtId="165" xfId="0" applyAlignment="1" applyBorder="1" applyFont="1" applyNumberFormat="1">
      <alignment horizontal="right" readingOrder="0" vertical="center"/>
    </xf>
    <xf borderId="45" fillId="8" fontId="32" numFmtId="165" xfId="0" applyAlignment="1" applyBorder="1" applyFont="1" applyNumberFormat="1">
      <alignment horizontal="right" readingOrder="0" vertical="center"/>
    </xf>
    <xf borderId="43" fillId="8" fontId="9" numFmtId="165" xfId="0" applyAlignment="1" applyBorder="1" applyFont="1" applyNumberFormat="1">
      <alignment horizontal="right" readingOrder="0" vertical="center"/>
    </xf>
    <xf borderId="54" fillId="8" fontId="32" numFmtId="165" xfId="0" applyAlignment="1" applyBorder="1" applyFont="1" applyNumberFormat="1">
      <alignment horizontal="right" readingOrder="0" vertical="center"/>
    </xf>
    <xf borderId="54" fillId="8" fontId="9" numFmtId="0" xfId="0" applyAlignment="1" applyBorder="1" applyFont="1">
      <alignment horizontal="center" readingOrder="0" vertical="center"/>
    </xf>
    <xf borderId="4" fillId="2" fontId="29" numFmtId="0" xfId="0" applyBorder="1" applyFont="1"/>
    <xf borderId="55" fillId="8" fontId="9" numFmtId="0" xfId="0" applyAlignment="1" applyBorder="1" applyFont="1">
      <alignment horizontal="center" readingOrder="0" vertical="center"/>
    </xf>
    <xf borderId="56" fillId="0" fontId="10" numFmtId="0" xfId="0" applyBorder="1" applyFont="1"/>
    <xf borderId="57" fillId="8" fontId="9" numFmtId="165" xfId="0" applyAlignment="1" applyBorder="1" applyFont="1" applyNumberFormat="1">
      <alignment horizontal="right" readingOrder="0" vertical="center"/>
    </xf>
    <xf borderId="55" fillId="8" fontId="32" numFmtId="165" xfId="0" applyAlignment="1" applyBorder="1" applyFont="1" applyNumberFormat="1">
      <alignment horizontal="right" readingOrder="0" vertical="center"/>
    </xf>
    <xf borderId="6" fillId="2" fontId="25" numFmtId="0" xfId="0" applyAlignment="1" applyBorder="1" applyFont="1">
      <alignment horizontal="left"/>
    </xf>
    <xf borderId="22" fillId="2" fontId="6" numFmtId="0" xfId="0" applyBorder="1" applyFont="1"/>
    <xf borderId="22" fillId="2" fontId="29" numFmtId="0" xfId="0" applyBorder="1" applyFont="1"/>
    <xf borderId="15" fillId="2" fontId="29" numFmtId="0" xfId="0" applyBorder="1" applyFont="1"/>
    <xf borderId="1" fillId="2" fontId="29" numFmtId="0" xfId="0" applyBorder="1" applyFont="1"/>
    <xf borderId="1" fillId="2" fontId="9" numFmtId="0" xfId="0" applyAlignment="1" applyBorder="1" applyFont="1">
      <alignment readingOrder="0"/>
    </xf>
    <xf borderId="2" fillId="2" fontId="20" numFmtId="0" xfId="0" applyAlignment="1" applyBorder="1" applyFont="1">
      <alignment horizontal="center" readingOrder="0"/>
    </xf>
    <xf borderId="1" fillId="2" fontId="23" numFmtId="0" xfId="0" applyAlignment="1" applyBorder="1" applyFont="1">
      <alignment horizontal="center" readingOrder="0"/>
    </xf>
    <xf borderId="5" fillId="2" fontId="26" numFmtId="166" xfId="0" applyAlignment="1" applyBorder="1" applyFont="1" applyNumberFormat="1">
      <alignment horizontal="left" readingOrder="0"/>
    </xf>
    <xf borderId="5" fillId="2" fontId="26" numFmtId="167" xfId="0" applyAlignment="1" applyBorder="1" applyFont="1" applyNumberFormat="1">
      <alignment horizontal="right" readingOrder="0"/>
    </xf>
    <xf borderId="9" fillId="3" fontId="33" numFmtId="164" xfId="0" applyAlignment="1" applyBorder="1" applyFont="1" applyNumberFormat="1">
      <alignment horizontal="center" readingOrder="0" vertical="center"/>
    </xf>
    <xf borderId="9" fillId="3" fontId="34" numFmtId="164" xfId="0" applyAlignment="1" applyBorder="1" applyFont="1" applyNumberFormat="1">
      <alignment horizontal="center" readingOrder="0" vertical="center"/>
    </xf>
    <xf borderId="58" fillId="0" fontId="10" numFmtId="0" xfId="0" applyBorder="1" applyFont="1"/>
    <xf borderId="59" fillId="0" fontId="10" numFmtId="0" xfId="0" applyBorder="1" applyFont="1"/>
    <xf borderId="20" fillId="2" fontId="13" numFmtId="0" xfId="0" applyAlignment="1" applyBorder="1" applyFont="1">
      <alignment horizontal="center" vertical="center"/>
    </xf>
    <xf borderId="2" fillId="2" fontId="35" numFmtId="0" xfId="0" applyAlignment="1" applyBorder="1" applyFont="1">
      <alignment horizontal="center" readingOrder="0"/>
    </xf>
    <xf borderId="1" fillId="2" fontId="36" numFmtId="0" xfId="0" applyAlignment="1" applyBorder="1" applyFont="1">
      <alignment horizontal="center" readingOrder="0"/>
    </xf>
    <xf borderId="16" fillId="2" fontId="37" numFmtId="168" xfId="0" applyAlignment="1" applyBorder="1" applyFont="1" applyNumberFormat="1">
      <alignment horizontal="center" vertical="center"/>
    </xf>
    <xf borderId="1" fillId="2" fontId="6" numFmtId="0" xfId="0" applyAlignment="1" applyBorder="1" applyFont="1">
      <alignment vertical="center"/>
    </xf>
    <xf borderId="16" fillId="2" fontId="37" numFmtId="164" xfId="0" applyAlignment="1" applyBorder="1" applyFont="1" applyNumberFormat="1">
      <alignment horizontal="center" vertical="center"/>
    </xf>
    <xf borderId="1" fillId="2" fontId="35" numFmtId="0" xfId="0" applyAlignment="1" applyBorder="1" applyFont="1">
      <alignment horizontal="center"/>
    </xf>
    <xf borderId="16" fillId="2" fontId="37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07327961672474"/>
          <c:y val="0.09077380952380952"/>
          <c:w val="0.8997550087108015"/>
          <c:h val="0.8273809523809523"/>
        </c:manualLayout>
      </c:layout>
      <c:barChart>
        <c:barDir val="col"/>
        <c:ser>
          <c:idx val="0"/>
          <c:order val="0"/>
          <c:tx>
            <c:strRef>
              <c:f>PATRIMONIO!$M$17</c:f>
            </c:strRef>
          </c:tx>
          <c:spPr>
            <a:solidFill>
              <a:srgbClr val="000000"/>
            </a:solidFill>
            <a:ln cmpd="sng" w="38100">
              <a:solidFill>
                <a:srgbClr val="000000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000">
                    <a:solidFill>
                      <a:srgbClr val="000000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PATRIMONIO!$L$18:$L$28</c:f>
            </c:strRef>
          </c:cat>
          <c:val>
            <c:numRef>
              <c:f>PATRIMONIO!$M$18:$M$28</c:f>
              <c:numCache/>
            </c:numRef>
          </c:val>
        </c:ser>
        <c:axId val="2085883078"/>
        <c:axId val="628705477"/>
      </c:barChart>
      <c:catAx>
        <c:axId val="20858830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628705477"/>
      </c:catAx>
      <c:valAx>
        <c:axId val="6287054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000000"/>
                </a:solidFill>
                <a:latin typeface="+mn-lt"/>
              </a:defRPr>
            </a:pPr>
          </a:p>
        </c:txPr>
        <c:crossAx val="20858830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SEP!$B$5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SEP!$B$6:$B$8</c:f>
              <c:numCache/>
            </c:numRef>
          </c:val>
        </c:ser>
        <c:ser>
          <c:idx val="1"/>
          <c:order val="1"/>
          <c:tx>
            <c:strRef>
              <c:f>SEP!$F$5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SEP!$F$6:$F$8</c:f>
              <c:numCache/>
            </c:numRef>
          </c:val>
        </c:ser>
        <c:ser>
          <c:idx val="2"/>
          <c:order val="2"/>
          <c:tx>
            <c:strRef>
              <c:f>SEP!$J$5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SEP!$J$6:$J$8</c:f>
              <c:numCache/>
            </c:numRef>
          </c:val>
        </c:ser>
        <c:axId val="1166788250"/>
        <c:axId val="664897719"/>
      </c:barChart>
      <c:catAx>
        <c:axId val="11667882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664897719"/>
      </c:catAx>
      <c:valAx>
        <c:axId val="664897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1166788250"/>
        <c:crosses val="max"/>
      </c:valAx>
    </c:plotArea>
    <c:plotVisOnly val="1"/>
  </c:chart>
  <c:spPr>
    <a:solidFill>
      <a:srgbClr val="000000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OCT!$B$5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OCT!$B$6:$B$8</c:f>
              <c:numCache/>
            </c:numRef>
          </c:val>
        </c:ser>
        <c:ser>
          <c:idx val="1"/>
          <c:order val="1"/>
          <c:tx>
            <c:strRef>
              <c:f>OCT!$F$5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OCT!$F$6:$F$8</c:f>
              <c:numCache/>
            </c:numRef>
          </c:val>
        </c:ser>
        <c:ser>
          <c:idx val="2"/>
          <c:order val="2"/>
          <c:tx>
            <c:strRef>
              <c:f>OCT!$J$5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OCT!$J$6:$J$8</c:f>
              <c:numCache/>
            </c:numRef>
          </c:val>
        </c:ser>
        <c:axId val="787683244"/>
        <c:axId val="892355339"/>
      </c:barChart>
      <c:catAx>
        <c:axId val="7876832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892355339"/>
      </c:catAx>
      <c:valAx>
        <c:axId val="8923553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787683244"/>
        <c:crosses val="max"/>
      </c:valAx>
    </c:plotArea>
    <c:plotVisOnly val="1"/>
  </c:chart>
  <c:spPr>
    <a:solidFill>
      <a:srgbClr val="000000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NOV!$B$5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NOV!$B$6:$B$8</c:f>
              <c:numCache/>
            </c:numRef>
          </c:val>
        </c:ser>
        <c:ser>
          <c:idx val="1"/>
          <c:order val="1"/>
          <c:tx>
            <c:strRef>
              <c:f>NOV!$F$5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NOV!$F$6:$F$8</c:f>
              <c:numCache/>
            </c:numRef>
          </c:val>
        </c:ser>
        <c:ser>
          <c:idx val="2"/>
          <c:order val="2"/>
          <c:tx>
            <c:strRef>
              <c:f>NOV!$J$5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NOV!$J$6:$J$8</c:f>
              <c:numCache/>
            </c:numRef>
          </c:val>
        </c:ser>
        <c:axId val="1869445314"/>
        <c:axId val="1666751445"/>
      </c:barChart>
      <c:catAx>
        <c:axId val="18694453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1666751445"/>
      </c:catAx>
      <c:valAx>
        <c:axId val="16667514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1869445314"/>
        <c:crosses val="max"/>
      </c:valAx>
    </c:plotArea>
    <c:plotVisOnly val="1"/>
  </c:chart>
  <c:spPr>
    <a:solidFill>
      <a:srgbClr val="000000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DIC!$B$5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DIC!$B$6:$B$8</c:f>
              <c:numCache/>
            </c:numRef>
          </c:val>
        </c:ser>
        <c:ser>
          <c:idx val="1"/>
          <c:order val="1"/>
          <c:tx>
            <c:strRef>
              <c:f>DIC!$F$5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DIC!$F$6:$F$8</c:f>
              <c:numCache/>
            </c:numRef>
          </c:val>
        </c:ser>
        <c:ser>
          <c:idx val="2"/>
          <c:order val="2"/>
          <c:tx>
            <c:strRef>
              <c:f>DIC!$J$5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DIC!$J$6:$J$8</c:f>
              <c:numCache/>
            </c:numRef>
          </c:val>
        </c:ser>
        <c:axId val="942511027"/>
        <c:axId val="529602813"/>
      </c:barChart>
      <c:catAx>
        <c:axId val="9425110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529602813"/>
      </c:catAx>
      <c:valAx>
        <c:axId val="5296028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942511027"/>
        <c:crosses val="max"/>
      </c:valAx>
    </c:plotArea>
    <c:plotVisOnly val="1"/>
  </c:chart>
  <c:spPr>
    <a:solidFill>
      <a:srgbClr val="000000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'AÑO'!$B$5</c:f>
            </c:strRef>
          </c:tx>
          <c:spPr>
            <a:solidFill>
              <a:srgbClr val="38761D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'AÑO'!$B$6:$B$8</c:f>
              <c:numCache/>
            </c:numRef>
          </c:val>
        </c:ser>
        <c:ser>
          <c:idx val="1"/>
          <c:order val="1"/>
          <c:tx>
            <c:strRef>
              <c:f>'AÑO'!$H$5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'AÑO'!$H$6:$H$8</c:f>
              <c:numCache/>
            </c:numRef>
          </c:val>
        </c:ser>
        <c:ser>
          <c:idx val="2"/>
          <c:order val="2"/>
          <c:tx>
            <c:strRef>
              <c:f>'AÑO'!$N$5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solidFill>
                        <a:srgbClr val="FFFFFF"/>
                      </a:solidFill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'AÑO'!$N$6:$N$8</c:f>
              <c:numCache/>
            </c:numRef>
          </c:val>
        </c:ser>
        <c:axId val="1460155518"/>
        <c:axId val="665926605"/>
      </c:barChart>
      <c:catAx>
        <c:axId val="146015551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665926605"/>
      </c:catAx>
      <c:valAx>
        <c:axId val="6659266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1460155518"/>
        <c:crosses val="max"/>
      </c:valAx>
    </c:plotArea>
    <c:plotVisOnly val="1"/>
  </c:chart>
  <c:spPr>
    <a:solidFill>
      <a:srgbClr val="000000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ENE!$B$5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ENE!$B$6:$B$8</c:f>
              <c:numCache/>
            </c:numRef>
          </c:val>
        </c:ser>
        <c:ser>
          <c:idx val="1"/>
          <c:order val="1"/>
          <c:tx>
            <c:strRef>
              <c:f>ENE!$F$5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ENE!$F$6:$F$8</c:f>
              <c:numCache/>
            </c:numRef>
          </c:val>
        </c:ser>
        <c:ser>
          <c:idx val="2"/>
          <c:order val="2"/>
          <c:tx>
            <c:strRef>
              <c:f>ENE!$J$5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ENE!$J$6:$J$8</c:f>
              <c:numCache/>
            </c:numRef>
          </c:val>
        </c:ser>
        <c:axId val="1009680858"/>
        <c:axId val="621591638"/>
      </c:barChart>
      <c:catAx>
        <c:axId val="10096808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621591638"/>
      </c:catAx>
      <c:valAx>
        <c:axId val="6215916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1009680858"/>
        <c:crosses val="max"/>
      </c:valAx>
    </c:plotArea>
    <c:plotVisOnly val="1"/>
  </c:chart>
  <c:spPr>
    <a:solidFill>
      <a:srgbClr val="000000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FEB!$B$5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FEB!$B$6:$B$8</c:f>
              <c:numCache/>
            </c:numRef>
          </c:val>
        </c:ser>
        <c:ser>
          <c:idx val="1"/>
          <c:order val="1"/>
          <c:tx>
            <c:strRef>
              <c:f>FEB!$F$5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FEB!$F$6:$F$8</c:f>
              <c:numCache/>
            </c:numRef>
          </c:val>
        </c:ser>
        <c:ser>
          <c:idx val="2"/>
          <c:order val="2"/>
          <c:tx>
            <c:strRef>
              <c:f>FEB!$J$5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FEB!$J$6:$J$8</c:f>
              <c:numCache/>
            </c:numRef>
          </c:val>
        </c:ser>
        <c:axId val="815862476"/>
        <c:axId val="268038172"/>
      </c:barChart>
      <c:catAx>
        <c:axId val="8158624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268038172"/>
      </c:catAx>
      <c:valAx>
        <c:axId val="2680381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815862476"/>
        <c:crosses val="max"/>
      </c:valAx>
    </c:plotArea>
    <c:plotVisOnly val="1"/>
  </c:chart>
  <c:spPr>
    <a:solidFill>
      <a:srgbClr val="000000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MAR!$B$5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MAR!$B$6:$B$8</c:f>
              <c:numCache/>
            </c:numRef>
          </c:val>
        </c:ser>
        <c:ser>
          <c:idx val="1"/>
          <c:order val="1"/>
          <c:tx>
            <c:strRef>
              <c:f>MAR!$F$5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MAR!$F$6:$F$8</c:f>
              <c:numCache/>
            </c:numRef>
          </c:val>
        </c:ser>
        <c:ser>
          <c:idx val="2"/>
          <c:order val="2"/>
          <c:tx>
            <c:strRef>
              <c:f>MAR!$J$5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MAR!$J$6:$J$8</c:f>
              <c:numCache/>
            </c:numRef>
          </c:val>
        </c:ser>
        <c:axId val="1179840360"/>
        <c:axId val="152711953"/>
      </c:barChart>
      <c:catAx>
        <c:axId val="11798403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152711953"/>
      </c:catAx>
      <c:valAx>
        <c:axId val="1527119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1179840360"/>
        <c:crosses val="max"/>
      </c:valAx>
    </c:plotArea>
    <c:plotVisOnly val="1"/>
  </c:chart>
  <c:spPr>
    <a:solidFill>
      <a:srgbClr val="000000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ABR!$B$5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ABR!$B$6:$B$8</c:f>
              <c:numCache/>
            </c:numRef>
          </c:val>
        </c:ser>
        <c:ser>
          <c:idx val="1"/>
          <c:order val="1"/>
          <c:tx>
            <c:strRef>
              <c:f>ABR!$F$5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ABR!$F$6:$F$8</c:f>
              <c:numCache/>
            </c:numRef>
          </c:val>
        </c:ser>
        <c:ser>
          <c:idx val="2"/>
          <c:order val="2"/>
          <c:tx>
            <c:strRef>
              <c:f>ABR!$J$5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ABR!$J$6:$J$8</c:f>
              <c:numCache/>
            </c:numRef>
          </c:val>
        </c:ser>
        <c:axId val="894275024"/>
        <c:axId val="436854227"/>
      </c:barChart>
      <c:catAx>
        <c:axId val="8942750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436854227"/>
      </c:catAx>
      <c:valAx>
        <c:axId val="4368542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894275024"/>
        <c:crosses val="max"/>
      </c:valAx>
    </c:plotArea>
    <c:plotVisOnly val="1"/>
  </c:chart>
  <c:spPr>
    <a:solidFill>
      <a:srgbClr val="000000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MAY!$B$5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MAY!$B$6:$B$8</c:f>
              <c:numCache/>
            </c:numRef>
          </c:val>
        </c:ser>
        <c:ser>
          <c:idx val="1"/>
          <c:order val="1"/>
          <c:tx>
            <c:strRef>
              <c:f>MAY!$F$5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MAY!$F$6:$F$8</c:f>
              <c:numCache/>
            </c:numRef>
          </c:val>
        </c:ser>
        <c:ser>
          <c:idx val="2"/>
          <c:order val="2"/>
          <c:tx>
            <c:strRef>
              <c:f>MAY!$J$5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MAY!$J$6:$J$8</c:f>
              <c:numCache/>
            </c:numRef>
          </c:val>
        </c:ser>
        <c:axId val="551092329"/>
        <c:axId val="1306267980"/>
      </c:barChart>
      <c:catAx>
        <c:axId val="55109232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1306267980"/>
      </c:catAx>
      <c:valAx>
        <c:axId val="13062679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551092329"/>
        <c:crosses val="max"/>
      </c:valAx>
    </c:plotArea>
    <c:plotVisOnly val="1"/>
  </c:chart>
  <c:spPr>
    <a:solidFill>
      <a:srgbClr val="000000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JUN!$B$5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JUN!$B$6:$B$8</c:f>
              <c:numCache/>
            </c:numRef>
          </c:val>
        </c:ser>
        <c:ser>
          <c:idx val="1"/>
          <c:order val="1"/>
          <c:tx>
            <c:strRef>
              <c:f>JUN!$F$5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JUN!$F$6:$F$8</c:f>
              <c:numCache/>
            </c:numRef>
          </c:val>
        </c:ser>
        <c:ser>
          <c:idx val="2"/>
          <c:order val="2"/>
          <c:tx>
            <c:strRef>
              <c:f>JUN!$J$5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JUN!$J$6:$J$8</c:f>
              <c:numCache/>
            </c:numRef>
          </c:val>
        </c:ser>
        <c:axId val="268730278"/>
        <c:axId val="246539842"/>
      </c:barChart>
      <c:catAx>
        <c:axId val="26873027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246539842"/>
      </c:catAx>
      <c:valAx>
        <c:axId val="2465398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268730278"/>
        <c:crosses val="max"/>
      </c:valAx>
    </c:plotArea>
    <c:plotVisOnly val="1"/>
  </c:chart>
  <c:spPr>
    <a:solidFill>
      <a:srgbClr val="000000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JUL!$B$5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JUL!$B$6:$B$8</c:f>
              <c:numCache/>
            </c:numRef>
          </c:val>
        </c:ser>
        <c:ser>
          <c:idx val="1"/>
          <c:order val="1"/>
          <c:tx>
            <c:strRef>
              <c:f>JUL!$F$5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JUL!$F$6:$F$8</c:f>
              <c:numCache/>
            </c:numRef>
          </c:val>
        </c:ser>
        <c:ser>
          <c:idx val="2"/>
          <c:order val="2"/>
          <c:tx>
            <c:strRef>
              <c:f>JUL!$J$5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JUL!$J$6:$J$8</c:f>
              <c:numCache/>
            </c:numRef>
          </c:val>
        </c:ser>
        <c:axId val="864083292"/>
        <c:axId val="50931422"/>
      </c:barChart>
      <c:catAx>
        <c:axId val="8640832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50931422"/>
      </c:catAx>
      <c:valAx>
        <c:axId val="509314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864083292"/>
        <c:crosses val="max"/>
      </c:valAx>
    </c:plotArea>
    <c:plotVisOnly val="1"/>
  </c:chart>
  <c:spPr>
    <a:solidFill>
      <a:srgbClr val="000000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AGO!$B$5</c:f>
            </c:strRef>
          </c:tx>
          <c:spPr>
            <a:solidFill>
              <a:srgbClr val="38761D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i="0" sz="10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  <a:latin typeface="Comic Sans M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AGO!$B$6:$B$8</c:f>
              <c:numCache/>
            </c:numRef>
          </c:val>
        </c:ser>
        <c:ser>
          <c:idx val="1"/>
          <c:order val="1"/>
          <c:tx>
            <c:strRef>
              <c:f>AGO!$F$5</c:f>
            </c:strRef>
          </c:tx>
          <c:spPr>
            <a:solidFill>
              <a:srgbClr val="990000"/>
            </a:solidFill>
            <a:ln cmpd="sng" w="762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990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sz="12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AGO!$F$6:$F$8</c:f>
              <c:numCache/>
            </c:numRef>
          </c:val>
        </c:ser>
        <c:ser>
          <c:idx val="2"/>
          <c:order val="2"/>
          <c:tx>
            <c:strRef>
              <c:f>AGO!$J$5</c:f>
            </c:strRef>
          </c:tx>
          <c:spPr>
            <a:solidFill>
              <a:schemeClr val="accent3"/>
            </a:solidFill>
            <a:ln cmpd="sng" w="38100">
              <a:solidFill>
                <a:srgbClr val="FFFFFF">
                  <a:alpha val="100000"/>
                </a:srgbClr>
              </a:solidFill>
            </a:ln>
          </c:spPr>
          <c:dPt>
            <c:idx val="0"/>
            <c:spPr>
              <a:solidFill>
                <a:srgbClr val="BF9000"/>
              </a:solidFill>
              <a:ln cmpd="sng" w="38100">
                <a:solidFill>
                  <a:srgbClr val="FFFFFF">
                    <a:alpha val="100000"/>
                  </a:srgbClr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>
                      <a:latin typeface="Comic Sans M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AGO!$J$6:$J$8</c:f>
              <c:numCache/>
            </c:numRef>
          </c:val>
        </c:ser>
        <c:axId val="636409450"/>
        <c:axId val="964357228"/>
      </c:barChart>
      <c:catAx>
        <c:axId val="6364094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+mn-lt"/>
              </a:defRPr>
            </a:pPr>
          </a:p>
        </c:txPr>
        <c:crossAx val="964357228"/>
      </c:catAx>
      <c:valAx>
        <c:axId val="964357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800">
                <a:solidFill>
                  <a:srgbClr val="434343"/>
                </a:solidFill>
                <a:latin typeface="+mn-lt"/>
              </a:defRPr>
            </a:pPr>
          </a:p>
        </c:txPr>
        <c:crossAx val="636409450"/>
        <c:crosses val="max"/>
      </c:valAx>
    </c:plotArea>
    <c:plotVisOnly val="1"/>
  </c:chart>
  <c:spPr>
    <a:solidFill>
      <a:srgbClr val="000000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17</xdr:row>
      <xdr:rowOff>228600</xdr:rowOff>
    </xdr:from>
    <xdr:ext cx="11868150" cy="157162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15</xdr:row>
      <xdr:rowOff>180975</xdr:rowOff>
    </xdr:from>
    <xdr:ext cx="6534150" cy="29813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17</xdr:row>
      <xdr:rowOff>219075</xdr:rowOff>
    </xdr:from>
    <xdr:ext cx="8667750" cy="157162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4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4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5"/>
      <c r="B8" s="6" t="s">
        <v>4</v>
      </c>
      <c r="C8" s="7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6" t="s">
        <v>6</v>
      </c>
      <c r="C9" s="7" t="s"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6" t="s">
        <v>8</v>
      </c>
      <c r="C10" s="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6" t="s">
        <v>10</v>
      </c>
      <c r="C11" s="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8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8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56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57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58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59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60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1.5"/>
    <col customWidth="1" min="6" max="6" width="12.0"/>
    <col customWidth="1" min="7" max="7" width="3.5"/>
    <col customWidth="1" min="8" max="10" width="12.0"/>
    <col customWidth="1" min="11" max="11" width="1.5"/>
    <col customWidth="1" min="12" max="12" width="12.0"/>
    <col customWidth="1" min="13" max="13" width="3.63"/>
    <col customWidth="1" min="14" max="16" width="12.0"/>
    <col customWidth="1" min="17" max="17" width="1.5"/>
    <col customWidth="1" min="18" max="18" width="12.0"/>
    <col customWidth="1" min="19" max="19" width="4.88"/>
  </cols>
  <sheetData>
    <row r="1">
      <c r="A1" s="9"/>
      <c r="B1" s="11"/>
      <c r="C1" s="102"/>
      <c r="D1" s="102"/>
      <c r="E1" s="102"/>
      <c r="F1" s="103"/>
      <c r="G1" s="104"/>
      <c r="H1" s="104">
        <v>2025.0</v>
      </c>
      <c r="I1" s="51"/>
      <c r="J1" s="51"/>
      <c r="K1" s="51"/>
      <c r="L1" s="52"/>
      <c r="M1" s="105"/>
      <c r="N1" s="50" t="s">
        <v>27</v>
      </c>
      <c r="O1" s="51"/>
      <c r="P1" s="52"/>
      <c r="Q1" s="102"/>
      <c r="R1" s="106"/>
      <c r="S1" s="105"/>
    </row>
    <row r="2" ht="10.5" customHeight="1">
      <c r="A2" s="9"/>
      <c r="B2" s="107" t="s">
        <v>15</v>
      </c>
      <c r="C2" s="52"/>
      <c r="D2" s="102"/>
      <c r="E2" s="102"/>
      <c r="F2" s="108"/>
      <c r="G2" s="56"/>
      <c r="L2" s="109"/>
      <c r="M2" s="105"/>
      <c r="N2" s="58"/>
      <c r="O2" s="59"/>
      <c r="P2" s="60"/>
      <c r="Q2" s="102"/>
      <c r="R2" s="106"/>
      <c r="S2" s="105"/>
    </row>
    <row r="3">
      <c r="A3" s="9"/>
      <c r="B3" s="58"/>
      <c r="C3" s="60"/>
      <c r="D3" s="102"/>
      <c r="E3" s="102"/>
      <c r="F3" s="108"/>
      <c r="G3" s="56"/>
      <c r="L3" s="109"/>
      <c r="M3" s="105"/>
      <c r="N3" s="64">
        <f>B7-H7</f>
        <v>2389</v>
      </c>
      <c r="O3" s="59"/>
      <c r="P3" s="65">
        <f>N3/B7</f>
        <v>0.6884726225</v>
      </c>
      <c r="Q3" s="102"/>
      <c r="R3" s="106"/>
      <c r="S3" s="105"/>
    </row>
    <row r="4">
      <c r="A4" s="9"/>
      <c r="B4" s="110"/>
      <c r="C4" s="110"/>
      <c r="D4" s="110"/>
      <c r="E4" s="66"/>
      <c r="F4" s="111"/>
      <c r="G4" s="112"/>
      <c r="H4" s="59"/>
      <c r="I4" s="59"/>
      <c r="J4" s="59"/>
      <c r="K4" s="59"/>
      <c r="L4" s="60"/>
      <c r="M4" s="113"/>
      <c r="N4" s="114"/>
      <c r="O4" s="114"/>
      <c r="P4" s="66"/>
      <c r="Q4" s="9"/>
      <c r="R4" s="114"/>
      <c r="S4" s="113"/>
    </row>
    <row r="5">
      <c r="A5" s="9"/>
      <c r="B5" s="115" t="s">
        <v>30</v>
      </c>
      <c r="D5" s="116"/>
      <c r="E5" s="117"/>
      <c r="F5" s="118" t="s">
        <v>61</v>
      </c>
      <c r="G5" s="110"/>
      <c r="H5" s="119" t="s">
        <v>31</v>
      </c>
      <c r="J5" s="120"/>
      <c r="K5" s="9"/>
      <c r="L5" s="121" t="s">
        <v>61</v>
      </c>
      <c r="M5" s="122"/>
      <c r="N5" s="75" t="s">
        <v>62</v>
      </c>
      <c r="O5" s="76"/>
      <c r="P5" s="77"/>
      <c r="Q5" s="74"/>
      <c r="R5" s="123" t="s">
        <v>61</v>
      </c>
      <c r="S5" s="124"/>
    </row>
    <row r="6">
      <c r="A6" s="9"/>
      <c r="B6" s="79"/>
      <c r="C6" s="79"/>
      <c r="D6" s="80"/>
      <c r="E6" s="106"/>
      <c r="F6" s="79"/>
      <c r="G6" s="110"/>
      <c r="H6" s="83"/>
      <c r="I6" s="83"/>
      <c r="J6" s="84"/>
      <c r="K6" s="9"/>
      <c r="L6" s="83"/>
      <c r="M6" s="122"/>
      <c r="N6" s="85"/>
      <c r="O6" s="86"/>
      <c r="P6" s="87"/>
      <c r="Q6" s="74"/>
      <c r="R6" s="125"/>
      <c r="S6" s="124"/>
    </row>
    <row r="7">
      <c r="A7" s="9"/>
      <c r="B7" s="126">
        <f>SUM(D10:D18)</f>
        <v>3470</v>
      </c>
      <c r="C7" s="68"/>
      <c r="D7" s="69"/>
      <c r="E7" s="106"/>
      <c r="F7" s="127">
        <f>B7/12</f>
        <v>289.1666667</v>
      </c>
      <c r="G7" s="110"/>
      <c r="H7" s="128">
        <f>SUM(J10:J18)</f>
        <v>1081</v>
      </c>
      <c r="I7" s="73"/>
      <c r="J7" s="129">
        <f>H7/B7</f>
        <v>0.3115273775</v>
      </c>
      <c r="K7" s="9"/>
      <c r="L7" s="130">
        <f>H7/12</f>
        <v>90.08333333</v>
      </c>
      <c r="M7" s="122"/>
      <c r="N7" s="91">
        <f>SUM(P10:P18)</f>
        <v>1900</v>
      </c>
      <c r="O7" s="77"/>
      <c r="P7" s="131">
        <f>N7/H7</f>
        <v>1.757631822</v>
      </c>
      <c r="Q7" s="74"/>
      <c r="R7" s="132">
        <f>N7/12</f>
        <v>158.3333333</v>
      </c>
      <c r="S7" s="124"/>
    </row>
    <row r="8">
      <c r="A8" s="18"/>
      <c r="B8" s="79"/>
      <c r="C8" s="79"/>
      <c r="D8" s="80"/>
      <c r="E8" s="114"/>
      <c r="F8" s="79"/>
      <c r="G8" s="66"/>
      <c r="H8" s="83"/>
      <c r="I8" s="84"/>
      <c r="J8" s="82"/>
      <c r="K8" s="18"/>
      <c r="L8" s="83"/>
      <c r="M8" s="133"/>
      <c r="N8" s="85"/>
      <c r="O8" s="87"/>
      <c r="P8" s="125"/>
      <c r="Q8" s="134"/>
      <c r="R8" s="125"/>
      <c r="S8" s="135"/>
    </row>
    <row r="9">
      <c r="A9" s="9"/>
      <c r="B9" s="136"/>
      <c r="C9" s="136"/>
      <c r="D9" s="136"/>
      <c r="E9" s="136"/>
      <c r="F9" s="136"/>
      <c r="G9" s="136"/>
      <c r="H9" s="32"/>
      <c r="I9" s="32"/>
      <c r="J9" s="32"/>
      <c r="K9" s="18"/>
      <c r="L9" s="114"/>
      <c r="M9" s="113"/>
      <c r="N9" s="31"/>
      <c r="O9" s="31"/>
      <c r="P9" s="31"/>
      <c r="Q9" s="18"/>
      <c r="R9" s="137"/>
      <c r="S9" s="113"/>
    </row>
    <row r="10">
      <c r="A10" s="40"/>
      <c r="B10" s="95" t="s">
        <v>33</v>
      </c>
      <c r="C10" s="96"/>
      <c r="D10" s="138">
        <f>ENE!D10+FEB!D10+MAR!D10+ABR!D10+MAY!D10+JUN!D10+JUL!D10+AGO!D10+SEP!D10+OCT!D10+NOV!D10+DIC!D10</f>
        <v>2500</v>
      </c>
      <c r="E10" s="110"/>
      <c r="F10" s="139">
        <f t="shared" ref="F10:F18" si="1">D10/12</f>
        <v>208.3333333</v>
      </c>
      <c r="G10" s="100"/>
      <c r="H10" s="95" t="s">
        <v>34</v>
      </c>
      <c r="I10" s="96"/>
      <c r="J10" s="97">
        <f>ENE!H10+FEB!H10+MAR!H10+ABR!H10+MAY!H10+JUN!H10+JUL!H10+AGO!H10+SEP!H10+OCT!H10+NOV!H10+DIC!H10</f>
        <v>40</v>
      </c>
      <c r="K10" s="74"/>
      <c r="L10" s="140">
        <f t="shared" ref="L10:L18" si="2">J10/12</f>
        <v>3.333333333</v>
      </c>
      <c r="M10" s="124"/>
      <c r="N10" s="95" t="s">
        <v>35</v>
      </c>
      <c r="O10" s="96"/>
      <c r="P10" s="97">
        <f>ENE!L10+FEB!L10+MAR!L10+ABR!L10+MAY!L10+JUN!L10+JUL!L10+AGO!L10+SEP!L10+OCT!L10+NOV!L10+DIC!L10</f>
        <v>1000</v>
      </c>
      <c r="Q10" s="74"/>
      <c r="R10" s="140">
        <f t="shared" ref="R10:R18" si="3">P10/12</f>
        <v>83.33333333</v>
      </c>
      <c r="S10" s="124"/>
    </row>
    <row r="11">
      <c r="A11" s="9"/>
      <c r="B11" s="95" t="s">
        <v>36</v>
      </c>
      <c r="C11" s="96"/>
      <c r="D11" s="141">
        <f>ENE!D11+FEB!D11+MAR!D11+ABR!D11+MAY!D11+JUN!D11+JUL!D11+AGO!D11+SEP!D11+OCT!D11+NOV!D11+DIC!D11</f>
        <v>220</v>
      </c>
      <c r="E11" s="110"/>
      <c r="F11" s="142">
        <f t="shared" si="1"/>
        <v>18.33333333</v>
      </c>
      <c r="G11" s="100"/>
      <c r="H11" s="95" t="s">
        <v>37</v>
      </c>
      <c r="I11" s="96"/>
      <c r="J11" s="97">
        <f>ENE!H11+FEB!H11+MAR!H11+ABR!H11+MAY!H11+JUN!H11+JUL!H11+AGO!H11+SEP!H11+OCT!H11+NOV!H11+DIC!H11</f>
        <v>100</v>
      </c>
      <c r="K11" s="74"/>
      <c r="L11" s="140">
        <f t="shared" si="2"/>
        <v>8.333333333</v>
      </c>
      <c r="M11" s="124"/>
      <c r="N11" s="95" t="s">
        <v>63</v>
      </c>
      <c r="O11" s="96"/>
      <c r="P11" s="97">
        <f>ENE!L11+FEB!L11+MAR!L11+ABR!L11+MAY!L11+JUN!L11+JUL!L11+AGO!L11+SEP!L11+OCT!L11+NOV!L11+DIC!L11</f>
        <v>400</v>
      </c>
      <c r="Q11" s="74"/>
      <c r="R11" s="140">
        <f t="shared" si="3"/>
        <v>33.33333333</v>
      </c>
      <c r="S11" s="124"/>
    </row>
    <row r="12">
      <c r="A12" s="9"/>
      <c r="B12" s="143" t="s">
        <v>39</v>
      </c>
      <c r="C12" s="96"/>
      <c r="D12" s="141">
        <f>ENE!D12+FEB!D12+MAR!D12+ABR!D12+MAY!D12+JUN!D12+JUL!D12+AGO!D12+SEP!D12+OCT!D12+NOV!D12+DIC!D12</f>
        <v>400</v>
      </c>
      <c r="E12" s="110"/>
      <c r="F12" s="142">
        <f t="shared" si="1"/>
        <v>33.33333333</v>
      </c>
      <c r="G12" s="100"/>
      <c r="H12" s="95" t="s">
        <v>40</v>
      </c>
      <c r="I12" s="96"/>
      <c r="J12" s="97">
        <f>ENE!H12+FEB!H12+MAR!H12+ABR!H12+MAY!H12+JUN!H12+JUL!H12+AGO!H12+SEP!H12+OCT!H12+NOV!H12+DIC!H12</f>
        <v>235</v>
      </c>
      <c r="K12" s="74"/>
      <c r="L12" s="140">
        <f t="shared" si="2"/>
        <v>19.58333333</v>
      </c>
      <c r="M12" s="124"/>
      <c r="N12" s="95" t="s">
        <v>50</v>
      </c>
      <c r="O12" s="96"/>
      <c r="P12" s="97">
        <f>ENE!L12+FEB!L12+MAR!L12+ABR!L12+MAY!L12+JUN!L12+JUL!L12+AGO!L12+SEP!L12+OCT!L12+NOV!L12+DIC!L12</f>
        <v>500</v>
      </c>
      <c r="Q12" s="74"/>
      <c r="R12" s="140">
        <f t="shared" si="3"/>
        <v>41.66666667</v>
      </c>
      <c r="S12" s="124"/>
    </row>
    <row r="13">
      <c r="A13" s="9"/>
      <c r="B13" s="143" t="s">
        <v>64</v>
      </c>
      <c r="C13" s="96"/>
      <c r="D13" s="141">
        <f>ENE!D13+FEB!D13+MAR!D13+ABR!D13+MAY!D13+JUN!D13+JUL!D13+AGO!D13+SEP!D13+OCT!D13+NOV!D13+DIC!D13</f>
        <v>50</v>
      </c>
      <c r="E13" s="110"/>
      <c r="F13" s="142">
        <f t="shared" si="1"/>
        <v>4.166666667</v>
      </c>
      <c r="G13" s="100"/>
      <c r="H13" s="95" t="s">
        <v>43</v>
      </c>
      <c r="I13" s="96"/>
      <c r="J13" s="97">
        <f>ENE!H13+FEB!H13+MAR!H13+ABR!H13+MAY!H13+JUN!H13+JUL!H13+AGO!H13+SEP!H13+OCT!H13+NOV!H13+DIC!H13</f>
        <v>20</v>
      </c>
      <c r="K13" s="74"/>
      <c r="L13" s="140">
        <f t="shared" si="2"/>
        <v>1.666666667</v>
      </c>
      <c r="M13" s="124"/>
      <c r="N13" s="95" t="s">
        <v>44</v>
      </c>
      <c r="O13" s="96"/>
      <c r="P13" s="97">
        <f>ENE!L13+FEB!L13+MAR!L13+ABR!L13+MAY!L13+JUN!L13+JUL!L13+AGO!L13+SEP!L13+OCT!L13+NOV!L13+DIC!L13</f>
        <v>0</v>
      </c>
      <c r="Q13" s="74"/>
      <c r="R13" s="140">
        <f t="shared" si="3"/>
        <v>0</v>
      </c>
      <c r="S13" s="124"/>
    </row>
    <row r="14">
      <c r="A14" s="9"/>
      <c r="B14" s="143" t="s">
        <v>44</v>
      </c>
      <c r="C14" s="96"/>
      <c r="D14" s="141">
        <f>ENE!D14+FEB!D14+MAR!D14+ABR!D14+MAY!D14+JUN!D14+JUL!D14+AGO!D14+SEP!D14+OCT!D14+NOV!D14+DIC!D14</f>
        <v>300</v>
      </c>
      <c r="E14" s="110"/>
      <c r="F14" s="142">
        <f t="shared" si="1"/>
        <v>25</v>
      </c>
      <c r="G14" s="100"/>
      <c r="H14" s="95" t="s">
        <v>45</v>
      </c>
      <c r="I14" s="96"/>
      <c r="J14" s="97">
        <f>ENE!H14+FEB!H14+MAR!H14+ABR!H14+MAY!H14+JUN!H14+JUL!H14+AGO!H14+SEP!H14+OCT!H14+NOV!H14+DIC!H14</f>
        <v>0</v>
      </c>
      <c r="K14" s="74"/>
      <c r="L14" s="140">
        <f t="shared" si="2"/>
        <v>0</v>
      </c>
      <c r="M14" s="144"/>
      <c r="N14" s="95"/>
      <c r="O14" s="96"/>
      <c r="P14" s="97">
        <f>ENE!L14+FEB!L14+MAR!L14+ABR!L14+MAY!L14+JUN!L14+JUL!L14+AGO!L14+SEP!L14+OCT!L14+NOV!L14+DIC!L14</f>
        <v>0</v>
      </c>
      <c r="Q14" s="74"/>
      <c r="R14" s="140">
        <f t="shared" si="3"/>
        <v>0</v>
      </c>
      <c r="S14" s="124"/>
    </row>
    <row r="15">
      <c r="A15" s="18"/>
      <c r="B15" s="145" t="s">
        <v>44</v>
      </c>
      <c r="C15" s="146"/>
      <c r="D15" s="147">
        <f>ENE!D15+FEB!D15+MAR!D15+ABR!D15+MAY!D15+JUN!D15+JUL!D15+AGO!D15+SEP!D15+OCT!D15+NOV!D15+DIC!D15</f>
        <v>0</v>
      </c>
      <c r="E15" s="110"/>
      <c r="F15" s="148">
        <f t="shared" si="1"/>
        <v>0</v>
      </c>
      <c r="G15" s="100"/>
      <c r="H15" s="95" t="s">
        <v>46</v>
      </c>
      <c r="I15" s="96"/>
      <c r="J15" s="97">
        <f>ENE!H15+FEB!H15+MAR!H15+ABR!H15+MAY!H15+JUN!H15+JUL!H15+AGO!H15+SEP!H15+OCT!H15+NOV!H15+DIC!H15</f>
        <v>70</v>
      </c>
      <c r="K15" s="74"/>
      <c r="L15" s="140">
        <f t="shared" si="2"/>
        <v>5.833333333</v>
      </c>
      <c r="M15" s="144"/>
      <c r="N15" s="95"/>
      <c r="O15" s="96"/>
      <c r="P15" s="97">
        <f>ENE!L15+FEB!L15+MAR!L15+ABR!L15+MAY!L15+JUN!L15+JUL!L15+AGO!L15+SEP!L15+OCT!L15+NOV!L15+DIC!L15</f>
        <v>0</v>
      </c>
      <c r="Q15" s="74"/>
      <c r="R15" s="140">
        <f t="shared" si="3"/>
        <v>0</v>
      </c>
      <c r="S15" s="124"/>
    </row>
    <row r="16">
      <c r="A16" s="9"/>
      <c r="B16" s="143"/>
      <c r="C16" s="96"/>
      <c r="D16" s="141">
        <f>ENE!D16+FEB!D16+MAR!D16+ABR!D16+MAY!D16+JUN!D16+JUL!D16+AGO!D16+SEP!D16+OCT!D16+NOV!D16+DIC!D16</f>
        <v>0</v>
      </c>
      <c r="E16" s="110"/>
      <c r="F16" s="142">
        <f t="shared" si="1"/>
        <v>0</v>
      </c>
      <c r="G16" s="149"/>
      <c r="H16" s="95" t="s">
        <v>47</v>
      </c>
      <c r="I16" s="96"/>
      <c r="J16" s="97">
        <f>ENE!H16+FEB!H16+MAR!H16+ABR!H16+MAY!H16+JUN!H16+JUL!H16+AGO!H16+SEP!H16+OCT!H16+NOV!H16+DIC!H16</f>
        <v>11</v>
      </c>
      <c r="K16" s="150"/>
      <c r="L16" s="140">
        <f t="shared" si="2"/>
        <v>0.9166666667</v>
      </c>
      <c r="M16" s="151"/>
      <c r="N16" s="95"/>
      <c r="O16" s="96"/>
      <c r="P16" s="97">
        <f>ENE!L16+FEB!L16+MAR!L16+ABR!L16+MAY!L16+JUN!L16+JUL!L16+AGO!L16+SEP!L16+OCT!L16+NOV!L16+DIC!L16</f>
        <v>0</v>
      </c>
      <c r="Q16" s="150"/>
      <c r="R16" s="140">
        <f t="shared" si="3"/>
        <v>0</v>
      </c>
      <c r="S16" s="152"/>
    </row>
    <row r="17">
      <c r="A17" s="9"/>
      <c r="B17" s="143"/>
      <c r="C17" s="96"/>
      <c r="D17" s="141">
        <f>ENE!D17+FEB!D17+MAR!D17+ABR!D17+MAY!D17+JUN!D17+JUL!D17+AGO!D17+SEP!D17+OCT!D17+NOV!D17+DIC!D17</f>
        <v>0</v>
      </c>
      <c r="E17" s="110"/>
      <c r="F17" s="142">
        <f t="shared" si="1"/>
        <v>0</v>
      </c>
      <c r="G17" s="100"/>
      <c r="H17" s="95" t="s">
        <v>44</v>
      </c>
      <c r="I17" s="96"/>
      <c r="J17" s="97">
        <f>ENE!H17+FEB!H17+MAR!H17+ABR!H17+MAY!H17+JUN!H17+JUL!H17+AGO!H17+SEP!H17+OCT!H17+NOV!H17+DIC!H17</f>
        <v>5</v>
      </c>
      <c r="K17" s="74"/>
      <c r="L17" s="140">
        <f t="shared" si="2"/>
        <v>0.4166666667</v>
      </c>
      <c r="M17" s="144"/>
      <c r="N17" s="95"/>
      <c r="O17" s="96"/>
      <c r="P17" s="97">
        <f>ENE!L17+FEB!L17+MAR!L17+ABR!L17+MAY!L17+JUN!L17+JUL!L17+AGO!L17+SEP!L17+OCT!L17+NOV!L17+DIC!L17</f>
        <v>0</v>
      </c>
      <c r="Q17" s="74"/>
      <c r="R17" s="140">
        <f t="shared" si="3"/>
        <v>0</v>
      </c>
      <c r="S17" s="124"/>
    </row>
    <row r="18">
      <c r="A18" s="9"/>
      <c r="B18" s="143"/>
      <c r="C18" s="96"/>
      <c r="D18" s="141">
        <f>ENE!D18+FEB!D18+MAR!D18+ABR!D18+MAY!D18+JUN!D18+JUL!D18+AGO!D18+SEP!D18+OCT!D18+NOV!D18+DIC!D18</f>
        <v>0</v>
      </c>
      <c r="E18" s="110"/>
      <c r="F18" s="142">
        <f t="shared" si="1"/>
        <v>0</v>
      </c>
      <c r="G18" s="100"/>
      <c r="H18" s="95" t="s">
        <v>48</v>
      </c>
      <c r="I18" s="96"/>
      <c r="J18" s="97">
        <f>ENE!H18+FEB!H18+MAR!H18+ABR!H18+MAY!H18+JUN!H18+JUL!H18+AGO!H18+SEP!H18+OCT!H18+NOV!H18+DIC!H18</f>
        <v>600</v>
      </c>
      <c r="K18" s="74"/>
      <c r="L18" s="140">
        <f t="shared" si="2"/>
        <v>50</v>
      </c>
      <c r="M18" s="144"/>
      <c r="N18" s="95"/>
      <c r="O18" s="96"/>
      <c r="P18" s="97">
        <f>ENE!L18+FEB!L18+MAR!L18+ABR!L18+MAY!L18+JUN!L18+JUL!L18+AGO!L18+SEP!L18+OCT!L18+NOV!L18+DIC!L18</f>
        <v>0</v>
      </c>
      <c r="Q18" s="74"/>
      <c r="R18" s="140">
        <f t="shared" si="3"/>
        <v>0</v>
      </c>
      <c r="S18" s="124"/>
    </row>
    <row r="19">
      <c r="A19" s="9"/>
      <c r="B19" s="9"/>
      <c r="C19" s="9"/>
      <c r="D19" s="9"/>
      <c r="E19" s="9"/>
      <c r="F19" s="9"/>
      <c r="G19" s="9"/>
      <c r="H19" s="40"/>
      <c r="I19" s="40"/>
      <c r="J19" s="40"/>
      <c r="K19" s="9"/>
      <c r="L19" s="40"/>
      <c r="M19" s="153"/>
      <c r="N19" s="40"/>
      <c r="O19" s="40"/>
      <c r="P19" s="40"/>
      <c r="Q19" s="9"/>
      <c r="R19" s="40"/>
      <c r="S19" s="1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53"/>
      <c r="N20" s="9"/>
      <c r="O20" s="9"/>
      <c r="P20" s="9"/>
      <c r="Q20" s="9"/>
      <c r="R20" s="9"/>
      <c r="S20" s="1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53"/>
      <c r="N21" s="9"/>
      <c r="O21" s="9"/>
      <c r="P21" s="9"/>
      <c r="Q21" s="9"/>
      <c r="R21" s="9"/>
      <c r="S21" s="1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53"/>
      <c r="N22" s="9"/>
      <c r="O22" s="9"/>
      <c r="P22" s="9"/>
      <c r="Q22" s="9"/>
      <c r="R22" s="9"/>
      <c r="S22" s="1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53"/>
      <c r="N23" s="9"/>
      <c r="O23" s="9"/>
      <c r="P23" s="9"/>
      <c r="Q23" s="9"/>
      <c r="R23" s="9"/>
      <c r="S23" s="1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53"/>
      <c r="N24" s="9"/>
      <c r="O24" s="9"/>
      <c r="P24" s="9"/>
      <c r="Q24" s="9"/>
      <c r="R24" s="9"/>
      <c r="S24" s="1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53"/>
      <c r="N25" s="9"/>
      <c r="O25" s="9"/>
      <c r="P25" s="9"/>
      <c r="Q25" s="9"/>
      <c r="R25" s="9"/>
      <c r="S25" s="1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</sheetData>
  <mergeCells count="45">
    <mergeCell ref="L5:L6"/>
    <mergeCell ref="N5:P6"/>
    <mergeCell ref="R5:R6"/>
    <mergeCell ref="H1:L4"/>
    <mergeCell ref="N1:P2"/>
    <mergeCell ref="B2:C3"/>
    <mergeCell ref="N3:O3"/>
    <mergeCell ref="B5:D6"/>
    <mergeCell ref="H5:J6"/>
    <mergeCell ref="B7:D8"/>
    <mergeCell ref="P7:P8"/>
    <mergeCell ref="N14:O14"/>
    <mergeCell ref="N15:O15"/>
    <mergeCell ref="N16:O16"/>
    <mergeCell ref="N17:O17"/>
    <mergeCell ref="N18:O18"/>
    <mergeCell ref="L7:L8"/>
    <mergeCell ref="N7:O8"/>
    <mergeCell ref="R7:R8"/>
    <mergeCell ref="N10:O10"/>
    <mergeCell ref="N11:O11"/>
    <mergeCell ref="N12:O12"/>
    <mergeCell ref="N13:O13"/>
    <mergeCell ref="B15:C15"/>
    <mergeCell ref="B16:C16"/>
    <mergeCell ref="B17:C17"/>
    <mergeCell ref="B18:C18"/>
    <mergeCell ref="F5:F6"/>
    <mergeCell ref="F7:F8"/>
    <mergeCell ref="B10:C10"/>
    <mergeCell ref="B11:C11"/>
    <mergeCell ref="B12:C12"/>
    <mergeCell ref="B13:C13"/>
    <mergeCell ref="B14:C14"/>
    <mergeCell ref="H15:I15"/>
    <mergeCell ref="H16:I16"/>
    <mergeCell ref="H17:I17"/>
    <mergeCell ref="H18:I18"/>
    <mergeCell ref="H7:I8"/>
    <mergeCell ref="J7:J8"/>
    <mergeCell ref="H10:I10"/>
    <mergeCell ref="H11:I11"/>
    <mergeCell ref="H12:I12"/>
    <mergeCell ref="H13:I13"/>
    <mergeCell ref="H14:I1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3" width="12.0"/>
    <col customWidth="1" min="4" max="4" width="6.88"/>
    <col customWidth="1" min="5" max="6" width="12.0"/>
    <col customWidth="1" min="7" max="7" width="4.13"/>
  </cols>
  <sheetData>
    <row r="1">
      <c r="A1" s="9"/>
      <c r="B1" s="9"/>
      <c r="C1" s="9"/>
      <c r="D1" s="9"/>
      <c r="E1" s="9"/>
      <c r="F1" s="9"/>
      <c r="G1" s="9"/>
    </row>
    <row r="2">
      <c r="A2" s="9"/>
      <c r="B2" s="154" t="s">
        <v>15</v>
      </c>
      <c r="C2" s="9"/>
      <c r="D2" s="9"/>
      <c r="E2" s="11"/>
      <c r="F2" s="9"/>
      <c r="G2" s="9"/>
    </row>
    <row r="3" ht="10.5" customHeight="1">
      <c r="A3" s="9"/>
      <c r="B3" s="54"/>
      <c r="C3" s="54"/>
      <c r="D3" s="54"/>
      <c r="E3" s="54"/>
      <c r="F3" s="54"/>
      <c r="G3" s="9"/>
    </row>
    <row r="4">
      <c r="A4" s="9"/>
      <c r="B4" s="155" t="s">
        <v>4</v>
      </c>
      <c r="C4" s="17"/>
      <c r="D4" s="17"/>
      <c r="E4" s="17"/>
      <c r="F4" s="13"/>
      <c r="G4" s="9"/>
    </row>
    <row r="5">
      <c r="A5" s="9"/>
      <c r="B5" s="110"/>
      <c r="C5" s="110"/>
      <c r="D5" s="156" t="s">
        <v>65</v>
      </c>
      <c r="E5" s="110"/>
      <c r="F5" s="110"/>
      <c r="G5" s="9"/>
    </row>
    <row r="6">
      <c r="A6" s="9"/>
      <c r="B6" s="157">
        <v>45658.0</v>
      </c>
      <c r="C6" s="18"/>
      <c r="D6" s="9"/>
      <c r="E6" s="158"/>
      <c r="F6" s="158">
        <v>46022.0</v>
      </c>
      <c r="G6" s="9"/>
    </row>
    <row r="7">
      <c r="A7" s="24"/>
      <c r="B7" s="159">
        <v>171000.0</v>
      </c>
      <c r="C7" s="26"/>
      <c r="D7" s="104" t="s">
        <v>66</v>
      </c>
      <c r="E7" s="160">
        <f>PATRIMONIO!B3</f>
        <v>265000</v>
      </c>
      <c r="F7" s="26"/>
      <c r="G7" s="23"/>
    </row>
    <row r="8">
      <c r="A8" s="24"/>
      <c r="B8" s="161"/>
      <c r="C8" s="162"/>
      <c r="E8" s="161"/>
      <c r="F8" s="162"/>
      <c r="G8" s="23"/>
    </row>
    <row r="9">
      <c r="A9" s="24"/>
      <c r="B9" s="28"/>
      <c r="C9" s="29"/>
      <c r="D9" s="59"/>
      <c r="E9" s="28"/>
      <c r="F9" s="29"/>
      <c r="G9" s="23"/>
    </row>
    <row r="10">
      <c r="A10" s="9"/>
      <c r="B10" s="163"/>
      <c r="C10" s="163"/>
      <c r="D10" s="136"/>
      <c r="E10" s="163"/>
      <c r="F10" s="163"/>
      <c r="G10" s="9"/>
    </row>
    <row r="11">
      <c r="A11" s="9"/>
      <c r="B11" s="164" t="s">
        <v>67</v>
      </c>
      <c r="C11" s="13"/>
      <c r="D11" s="165"/>
      <c r="E11" s="164" t="s">
        <v>68</v>
      </c>
      <c r="F11" s="13"/>
      <c r="G11" s="9"/>
    </row>
    <row r="12">
      <c r="A12" s="9"/>
      <c r="B12" s="166">
        <f>E12/B7</f>
        <v>0.5497076023</v>
      </c>
      <c r="C12" s="52"/>
      <c r="D12" s="167"/>
      <c r="E12" s="168">
        <f>E7-B7</f>
        <v>94000</v>
      </c>
      <c r="F12" s="52"/>
      <c r="G12" s="9"/>
    </row>
    <row r="13">
      <c r="A13" s="9"/>
      <c r="B13" s="58"/>
      <c r="C13" s="60"/>
      <c r="D13" s="167"/>
      <c r="E13" s="58"/>
      <c r="F13" s="60"/>
      <c r="G13" s="9"/>
    </row>
    <row r="14">
      <c r="A14" s="9"/>
      <c r="B14" s="9"/>
      <c r="C14" s="9"/>
      <c r="D14" s="9"/>
      <c r="E14" s="9"/>
      <c r="F14" s="9"/>
      <c r="G14" s="9"/>
    </row>
    <row r="15">
      <c r="A15" s="9"/>
      <c r="B15" s="164" t="s">
        <v>69</v>
      </c>
      <c r="C15" s="13"/>
      <c r="D15" s="169"/>
      <c r="E15" s="164" t="s">
        <v>70</v>
      </c>
      <c r="F15" s="13"/>
      <c r="G15" s="9"/>
    </row>
    <row r="16">
      <c r="A16" s="9"/>
      <c r="B16" s="170">
        <f>'AÑO'!B7-'AÑO'!D12-'AÑO'!H7</f>
        <v>1989</v>
      </c>
      <c r="C16" s="52"/>
      <c r="D16" s="167"/>
      <c r="E16" s="170">
        <f>E12-B16</f>
        <v>92011</v>
      </c>
      <c r="F16" s="52"/>
      <c r="G16" s="9"/>
    </row>
    <row r="17">
      <c r="A17" s="9"/>
      <c r="B17" s="58"/>
      <c r="C17" s="60"/>
      <c r="D17" s="167"/>
      <c r="E17" s="58"/>
      <c r="F17" s="60"/>
      <c r="G17" s="9"/>
    </row>
    <row r="18">
      <c r="A18" s="9"/>
      <c r="B18" s="9"/>
      <c r="C18" s="9"/>
      <c r="D18" s="9"/>
      <c r="E18" s="9"/>
      <c r="F18" s="9"/>
      <c r="G18" s="9"/>
    </row>
  </sheetData>
  <mergeCells count="12">
    <mergeCell ref="B12:C13"/>
    <mergeCell ref="B15:C15"/>
    <mergeCell ref="B16:C17"/>
    <mergeCell ref="E15:F15"/>
    <mergeCell ref="E16:F17"/>
    <mergeCell ref="B4:F4"/>
    <mergeCell ref="B7:C9"/>
    <mergeCell ref="D7:D9"/>
    <mergeCell ref="E7:F9"/>
    <mergeCell ref="B11:C11"/>
    <mergeCell ref="E11:F11"/>
    <mergeCell ref="E12:F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3" width="12.0"/>
    <col customWidth="1" min="4" max="4" width="6.88"/>
    <col customWidth="1" min="5" max="6" width="12.0"/>
    <col customWidth="1" min="7" max="7" width="6.88"/>
    <col customWidth="1" min="8" max="9" width="12.0"/>
    <col customWidth="1" min="10" max="10" width="3.25"/>
    <col customWidth="1" min="11" max="11" width="4.13"/>
    <col customWidth="1" min="12" max="12" width="17.0"/>
    <col customWidth="1" min="13" max="13" width="16.75"/>
    <col customWidth="1" min="14" max="14" width="12.38"/>
    <col customWidth="1" min="15" max="15" width="3.5"/>
  </cols>
  <sheetData>
    <row r="1" ht="11.25" customHeight="1">
      <c r="A1" s="9"/>
      <c r="B1" s="9"/>
      <c r="C1" s="9"/>
      <c r="D1" s="9"/>
      <c r="E1" s="9"/>
      <c r="F1" s="9"/>
      <c r="G1" s="9"/>
      <c r="H1" s="9"/>
      <c r="I1" s="9"/>
      <c r="J1" s="9"/>
    </row>
    <row r="2">
      <c r="A2" s="9"/>
      <c r="B2" s="10" t="s">
        <v>14</v>
      </c>
      <c r="C2" s="9"/>
      <c r="D2" s="9"/>
      <c r="E2" s="11"/>
      <c r="F2" s="9"/>
      <c r="G2" s="9"/>
      <c r="H2" s="12" t="s">
        <v>15</v>
      </c>
      <c r="I2" s="13"/>
      <c r="J2" s="14"/>
      <c r="K2" s="15"/>
    </row>
    <row r="3">
      <c r="A3" s="9"/>
      <c r="B3" s="16">
        <f>SUM(B6+E6+B10+E10+H10)</f>
        <v>265000</v>
      </c>
      <c r="C3" s="17"/>
      <c r="D3" s="17"/>
      <c r="E3" s="17"/>
      <c r="F3" s="17"/>
      <c r="G3" s="17"/>
      <c r="H3" s="17"/>
      <c r="I3" s="13"/>
      <c r="J3" s="9"/>
      <c r="K3" s="15"/>
    </row>
    <row r="4">
      <c r="A4" s="9"/>
      <c r="B4" s="18"/>
      <c r="C4" s="18"/>
      <c r="D4" s="9"/>
      <c r="E4" s="18"/>
      <c r="F4" s="18"/>
      <c r="G4" s="9"/>
      <c r="H4" s="18"/>
      <c r="I4" s="18"/>
      <c r="J4" s="9"/>
      <c r="K4" s="15"/>
    </row>
    <row r="5">
      <c r="A5" s="19"/>
      <c r="B5" s="20" t="s">
        <v>16</v>
      </c>
      <c r="C5" s="21"/>
      <c r="D5" s="22"/>
      <c r="E5" s="20" t="s">
        <v>17</v>
      </c>
      <c r="F5" s="21"/>
      <c r="G5" s="22"/>
      <c r="H5" s="20" t="s">
        <v>18</v>
      </c>
      <c r="I5" s="21"/>
      <c r="J5" s="23"/>
      <c r="K5" s="15"/>
    </row>
    <row r="6">
      <c r="A6" s="24"/>
      <c r="B6" s="25">
        <v>10000.0</v>
      </c>
      <c r="C6" s="26"/>
      <c r="D6" s="22"/>
      <c r="E6" s="25">
        <v>15000.0</v>
      </c>
      <c r="F6" s="26"/>
      <c r="G6" s="22"/>
      <c r="H6" s="27">
        <f>B6+E6</f>
        <v>25000</v>
      </c>
      <c r="I6" s="26"/>
      <c r="J6" s="23"/>
      <c r="K6" s="15"/>
    </row>
    <row r="7">
      <c r="A7" s="24"/>
      <c r="B7" s="28"/>
      <c r="C7" s="29"/>
      <c r="D7" s="22"/>
      <c r="E7" s="28"/>
      <c r="F7" s="29"/>
      <c r="G7" s="22"/>
      <c r="H7" s="28"/>
      <c r="I7" s="29"/>
      <c r="J7" s="30"/>
      <c r="K7" s="15"/>
    </row>
    <row r="8">
      <c r="A8" s="18"/>
      <c r="B8" s="31"/>
      <c r="C8" s="31"/>
      <c r="D8" s="32"/>
      <c r="E8" s="31"/>
      <c r="F8" s="31"/>
      <c r="G8" s="32"/>
      <c r="H8" s="31"/>
      <c r="I8" s="31"/>
      <c r="J8" s="9"/>
      <c r="K8" s="15"/>
      <c r="L8" s="15"/>
      <c r="M8" s="15"/>
      <c r="N8" s="33"/>
      <c r="O8" s="33"/>
    </row>
    <row r="9">
      <c r="A9" s="24"/>
      <c r="B9" s="20" t="s">
        <v>19</v>
      </c>
      <c r="C9" s="21"/>
      <c r="D9" s="22"/>
      <c r="E9" s="20" t="s">
        <v>20</v>
      </c>
      <c r="F9" s="21"/>
      <c r="G9" s="22"/>
      <c r="H9" s="20" t="s">
        <v>21</v>
      </c>
      <c r="I9" s="21"/>
      <c r="J9" s="34"/>
      <c r="K9" s="15"/>
      <c r="L9" s="15"/>
      <c r="M9" s="15"/>
      <c r="N9" s="15"/>
      <c r="O9" s="15"/>
    </row>
    <row r="10">
      <c r="A10" s="24"/>
      <c r="B10" s="25">
        <v>120000.0</v>
      </c>
      <c r="C10" s="26"/>
      <c r="D10" s="22"/>
      <c r="E10" s="25">
        <v>100000.0</v>
      </c>
      <c r="F10" s="26"/>
      <c r="G10" s="22"/>
      <c r="H10" s="25">
        <v>20000.0</v>
      </c>
      <c r="I10" s="26"/>
      <c r="J10" s="23"/>
      <c r="K10" s="15"/>
      <c r="L10" s="15"/>
      <c r="M10" s="15"/>
      <c r="N10" s="35"/>
      <c r="O10" s="33"/>
    </row>
    <row r="11">
      <c r="A11" s="36"/>
      <c r="B11" s="28"/>
      <c r="C11" s="29"/>
      <c r="D11" s="22"/>
      <c r="E11" s="28"/>
      <c r="F11" s="29"/>
      <c r="G11" s="22"/>
      <c r="H11" s="28"/>
      <c r="I11" s="29"/>
      <c r="J11" s="30"/>
      <c r="K11" s="15"/>
      <c r="L11" s="15"/>
      <c r="M11" s="15"/>
      <c r="N11" s="15"/>
      <c r="O11" s="15"/>
    </row>
    <row r="12">
      <c r="A12" s="9"/>
      <c r="B12" s="31"/>
      <c r="C12" s="31"/>
      <c r="D12" s="32"/>
      <c r="E12" s="31"/>
      <c r="F12" s="31"/>
      <c r="G12" s="32"/>
      <c r="H12" s="31"/>
      <c r="I12" s="31"/>
      <c r="J12" s="18"/>
      <c r="L12" s="15"/>
      <c r="M12" s="15"/>
    </row>
    <row r="13">
      <c r="A13" s="19"/>
      <c r="B13" s="20" t="s">
        <v>22</v>
      </c>
      <c r="C13" s="21"/>
      <c r="D13" s="22"/>
      <c r="E13" s="37" t="s">
        <v>23</v>
      </c>
      <c r="F13" s="37" t="s">
        <v>24</v>
      </c>
      <c r="G13" s="22"/>
      <c r="H13" s="20" t="s">
        <v>25</v>
      </c>
      <c r="I13" s="21"/>
      <c r="J13" s="23"/>
      <c r="L13" s="15"/>
      <c r="M13" s="15"/>
    </row>
    <row r="14">
      <c r="A14" s="24"/>
      <c r="B14" s="25">
        <v>300000.0</v>
      </c>
      <c r="C14" s="26"/>
      <c r="D14" s="22"/>
      <c r="E14" s="38">
        <f>H6/B3</f>
        <v>0.09433962264</v>
      </c>
      <c r="F14" s="38">
        <f>(B3-H6)/B3</f>
        <v>0.9056603774</v>
      </c>
      <c r="G14" s="22"/>
      <c r="H14" s="25">
        <v>1000000.0</v>
      </c>
      <c r="I14" s="26"/>
      <c r="J14" s="23"/>
      <c r="L14" s="15"/>
      <c r="M14" s="15"/>
    </row>
    <row r="15">
      <c r="A15" s="36"/>
      <c r="B15" s="28"/>
      <c r="C15" s="29"/>
      <c r="D15" s="22"/>
      <c r="E15" s="39"/>
      <c r="F15" s="39"/>
      <c r="G15" s="22"/>
      <c r="H15" s="28"/>
      <c r="I15" s="29"/>
      <c r="J15" s="23"/>
      <c r="K15" s="15"/>
      <c r="N15" s="15"/>
      <c r="O15" s="15"/>
    </row>
    <row r="16">
      <c r="A16" s="9"/>
      <c r="B16" s="40"/>
      <c r="C16" s="40"/>
      <c r="D16" s="9"/>
      <c r="E16" s="40"/>
      <c r="F16" s="40"/>
      <c r="G16" s="9"/>
      <c r="H16" s="40"/>
      <c r="I16" s="40"/>
      <c r="J16" s="40"/>
      <c r="K16" s="15"/>
      <c r="N16" s="15"/>
      <c r="O16" s="15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15"/>
      <c r="L17" s="41" t="s">
        <v>8</v>
      </c>
      <c r="M17" s="41" t="s">
        <v>14</v>
      </c>
      <c r="N17" s="41" t="s">
        <v>26</v>
      </c>
      <c r="O17" s="15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15"/>
      <c r="L18" s="42">
        <v>2020.0</v>
      </c>
      <c r="M18" s="43">
        <v>10000.0</v>
      </c>
      <c r="N18" s="44"/>
      <c r="O18" s="15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15"/>
      <c r="L19" s="42">
        <v>2021.0</v>
      </c>
      <c r="M19" s="43">
        <v>30000.0</v>
      </c>
      <c r="N19" s="45">
        <f t="shared" ref="N19:N23" si="1">(M19-M18)/M18</f>
        <v>2</v>
      </c>
      <c r="O19" s="15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15"/>
      <c r="L20" s="42">
        <v>2022.0</v>
      </c>
      <c r="M20" s="43">
        <v>60000.0</v>
      </c>
      <c r="N20" s="45">
        <f t="shared" si="1"/>
        <v>1</v>
      </c>
      <c r="O20" s="15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15"/>
      <c r="L21" s="42">
        <v>2023.0</v>
      </c>
      <c r="M21" s="43">
        <v>100000.0</v>
      </c>
      <c r="N21" s="45">
        <f t="shared" si="1"/>
        <v>0.6666666667</v>
      </c>
      <c r="O21" s="15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15"/>
      <c r="L22" s="42">
        <v>2024.0</v>
      </c>
      <c r="M22" s="43">
        <v>180000.0</v>
      </c>
      <c r="N22" s="45">
        <f t="shared" si="1"/>
        <v>0.8</v>
      </c>
      <c r="O22" s="15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15"/>
      <c r="L23" s="42">
        <v>2025.0</v>
      </c>
      <c r="M23" s="43">
        <f>B3</f>
        <v>265000</v>
      </c>
      <c r="N23" s="45">
        <f t="shared" si="1"/>
        <v>0.4722222222</v>
      </c>
      <c r="O23" s="15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15"/>
      <c r="L24" s="42">
        <v>2026.0</v>
      </c>
      <c r="M24" s="43"/>
      <c r="N24" s="46"/>
      <c r="O24" s="15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15"/>
      <c r="L25" s="42">
        <v>2027.0</v>
      </c>
      <c r="M25" s="43"/>
      <c r="N25" s="46"/>
      <c r="O25" s="15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15"/>
      <c r="L26" s="42">
        <v>2028.0</v>
      </c>
      <c r="M26" s="43"/>
      <c r="N26" s="46"/>
      <c r="O26" s="15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15"/>
      <c r="L27" s="42">
        <v>2029.0</v>
      </c>
      <c r="M27" s="43"/>
      <c r="N27" s="46"/>
      <c r="O27" s="15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15"/>
      <c r="L28" s="42">
        <v>2030.0</v>
      </c>
      <c r="M28" s="43"/>
      <c r="N28" s="46"/>
      <c r="O28" s="15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L29" s="15"/>
      <c r="M29" s="15"/>
      <c r="N29" s="15"/>
      <c r="O29" s="15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L30" s="42" t="s">
        <v>25</v>
      </c>
      <c r="M30" s="43">
        <v>1000000.0</v>
      </c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L31" s="42" t="s">
        <v>22</v>
      </c>
      <c r="M31" s="43">
        <v>300000.0</v>
      </c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</row>
  </sheetData>
  <mergeCells count="20">
    <mergeCell ref="H2:I2"/>
    <mergeCell ref="B3:I3"/>
    <mergeCell ref="B5:C5"/>
    <mergeCell ref="E5:F5"/>
    <mergeCell ref="H5:I5"/>
    <mergeCell ref="E6:F7"/>
    <mergeCell ref="H6:I7"/>
    <mergeCell ref="H10:I11"/>
    <mergeCell ref="H13:I13"/>
    <mergeCell ref="H14:I15"/>
    <mergeCell ref="B14:C15"/>
    <mergeCell ref="E14:E15"/>
    <mergeCell ref="F14:F15"/>
    <mergeCell ref="B6:C7"/>
    <mergeCell ref="B9:C9"/>
    <mergeCell ref="E9:F9"/>
    <mergeCell ref="H9:I9"/>
    <mergeCell ref="B10:C11"/>
    <mergeCell ref="E10:F11"/>
    <mergeCell ref="B13:C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28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2389</v>
      </c>
      <c r="K3" s="59"/>
      <c r="L3" s="65">
        <f>J3/B7</f>
        <v>0.6884726225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3470</v>
      </c>
      <c r="C7" s="68"/>
      <c r="D7" s="69"/>
      <c r="E7" s="81"/>
      <c r="F7" s="89">
        <f>SUM(H10:H18)</f>
        <v>1081</v>
      </c>
      <c r="G7" s="73"/>
      <c r="H7" s="90">
        <f>F7/B7</f>
        <v>0.3115273775</v>
      </c>
      <c r="I7" s="74"/>
      <c r="J7" s="91">
        <f>SUM(L10:L18)</f>
        <v>1900</v>
      </c>
      <c r="K7" s="76"/>
      <c r="L7" s="92">
        <f>J7/B7</f>
        <v>0.5475504323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>
        <v>2500.0</v>
      </c>
      <c r="E10" s="98"/>
      <c r="F10" s="95" t="s">
        <v>34</v>
      </c>
      <c r="G10" s="96"/>
      <c r="H10" s="97">
        <v>40.0</v>
      </c>
      <c r="I10" s="23"/>
      <c r="J10" s="95" t="s">
        <v>35</v>
      </c>
      <c r="K10" s="96"/>
      <c r="L10" s="97">
        <v>1000.0</v>
      </c>
      <c r="M10" s="53"/>
    </row>
    <row r="11">
      <c r="A11" s="24"/>
      <c r="B11" s="95" t="s">
        <v>36</v>
      </c>
      <c r="C11" s="96"/>
      <c r="D11" s="97">
        <v>220.0</v>
      </c>
      <c r="E11" s="98"/>
      <c r="F11" s="95" t="s">
        <v>37</v>
      </c>
      <c r="G11" s="96"/>
      <c r="H11" s="97">
        <v>100.0</v>
      </c>
      <c r="I11" s="23"/>
      <c r="J11" s="95" t="s">
        <v>38</v>
      </c>
      <c r="K11" s="96"/>
      <c r="L11" s="97">
        <v>400.0</v>
      </c>
      <c r="M11" s="53"/>
    </row>
    <row r="12">
      <c r="A12" s="24"/>
      <c r="B12" s="95" t="s">
        <v>39</v>
      </c>
      <c r="C12" s="96"/>
      <c r="D12" s="97">
        <v>400.0</v>
      </c>
      <c r="E12" s="98"/>
      <c r="F12" s="95" t="s">
        <v>40</v>
      </c>
      <c r="G12" s="96"/>
      <c r="H12" s="97">
        <v>235.0</v>
      </c>
      <c r="I12" s="23"/>
      <c r="J12" s="95" t="s">
        <v>41</v>
      </c>
      <c r="K12" s="96"/>
      <c r="L12" s="97">
        <v>500.0</v>
      </c>
      <c r="M12" s="53"/>
    </row>
    <row r="13">
      <c r="A13" s="24"/>
      <c r="B13" s="95" t="s">
        <v>42</v>
      </c>
      <c r="C13" s="96"/>
      <c r="D13" s="97">
        <v>50.0</v>
      </c>
      <c r="E13" s="98"/>
      <c r="F13" s="95" t="s">
        <v>43</v>
      </c>
      <c r="G13" s="96"/>
      <c r="H13" s="97">
        <v>20.0</v>
      </c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>
        <v>300.0</v>
      </c>
      <c r="E14" s="98"/>
      <c r="F14" s="95" t="s">
        <v>45</v>
      </c>
      <c r="G14" s="96"/>
      <c r="H14" s="97">
        <v>0.0</v>
      </c>
      <c r="I14" s="23"/>
      <c r="J14" s="95"/>
      <c r="K14" s="96"/>
      <c r="L14" s="97"/>
      <c r="M14" s="53"/>
    </row>
    <row r="15">
      <c r="A15" s="24"/>
      <c r="B15" s="95"/>
      <c r="C15" s="96"/>
      <c r="D15" s="97"/>
      <c r="E15" s="99"/>
      <c r="F15" s="95" t="s">
        <v>46</v>
      </c>
      <c r="G15" s="96"/>
      <c r="H15" s="97">
        <v>70.0</v>
      </c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>
        <v>11.0</v>
      </c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>
        <v>5.0</v>
      </c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>
        <v>600.0</v>
      </c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49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51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52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53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54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4" width="12.0"/>
    <col customWidth="1" min="5" max="5" width="2.75"/>
    <col customWidth="1" min="6" max="8" width="12.0"/>
    <col customWidth="1" min="9" max="9" width="3.13"/>
    <col customWidth="1" min="10" max="12" width="12.0"/>
    <col customWidth="1" min="13" max="13" width="4.13"/>
  </cols>
  <sheetData>
    <row r="1">
      <c r="A1" s="9"/>
      <c r="B1" s="11"/>
      <c r="C1" s="47"/>
      <c r="D1" s="48"/>
      <c r="E1" s="48"/>
      <c r="F1" s="48"/>
      <c r="G1" s="49"/>
      <c r="H1" s="9"/>
      <c r="I1" s="9"/>
      <c r="J1" s="50" t="s">
        <v>27</v>
      </c>
      <c r="K1" s="51"/>
      <c r="L1" s="52"/>
      <c r="M1" s="53"/>
    </row>
    <row r="2" ht="10.5" customHeight="1">
      <c r="A2" s="9"/>
      <c r="B2" s="54"/>
      <c r="C2" s="55"/>
      <c r="D2" s="55"/>
      <c r="E2" s="55"/>
      <c r="F2" s="56" t="s">
        <v>55</v>
      </c>
      <c r="I2" s="57"/>
      <c r="J2" s="58"/>
      <c r="K2" s="59"/>
      <c r="L2" s="60"/>
      <c r="M2" s="53"/>
    </row>
    <row r="3">
      <c r="A3" s="9"/>
      <c r="B3" s="61" t="s">
        <v>29</v>
      </c>
      <c r="C3" s="62"/>
      <c r="D3" s="62"/>
      <c r="E3" s="62"/>
      <c r="F3" s="59"/>
      <c r="G3" s="59"/>
      <c r="H3" s="59"/>
      <c r="I3" s="63"/>
      <c r="J3" s="64">
        <f>B7-F7</f>
        <v>0</v>
      </c>
      <c r="K3" s="59"/>
      <c r="L3" s="65" t="str">
        <f>J3/B7</f>
        <v>#DIV/0!</v>
      </c>
      <c r="M3" s="53"/>
    </row>
    <row r="4">
      <c r="A4" s="9"/>
      <c r="B4" s="66"/>
      <c r="C4" s="66"/>
      <c r="D4" s="66"/>
      <c r="E4" s="66"/>
      <c r="F4" s="66"/>
      <c r="G4" s="66"/>
      <c r="H4" s="66"/>
      <c r="I4" s="9"/>
      <c r="J4" s="66"/>
      <c r="K4" s="66"/>
      <c r="L4" s="66"/>
      <c r="M4" s="53"/>
    </row>
    <row r="5">
      <c r="A5" s="19"/>
      <c r="B5" s="67" t="s">
        <v>30</v>
      </c>
      <c r="C5" s="68"/>
      <c r="D5" s="69"/>
      <c r="E5" s="70"/>
      <c r="F5" s="71" t="s">
        <v>31</v>
      </c>
      <c r="G5" s="72"/>
      <c r="H5" s="73"/>
      <c r="I5" s="74"/>
      <c r="J5" s="75" t="s">
        <v>32</v>
      </c>
      <c r="K5" s="76"/>
      <c r="L5" s="77"/>
      <c r="M5" s="53"/>
    </row>
    <row r="6">
      <c r="A6" s="24"/>
      <c r="B6" s="78"/>
      <c r="C6" s="79"/>
      <c r="D6" s="80"/>
      <c r="E6" s="81"/>
      <c r="F6" s="82"/>
      <c r="G6" s="83"/>
      <c r="H6" s="84"/>
      <c r="I6" s="74"/>
      <c r="J6" s="85"/>
      <c r="K6" s="86"/>
      <c r="L6" s="87"/>
      <c r="M6" s="53"/>
    </row>
    <row r="7">
      <c r="A7" s="24"/>
      <c r="B7" s="88">
        <f>SUM(D10:D18)</f>
        <v>0</v>
      </c>
      <c r="C7" s="68"/>
      <c r="D7" s="69"/>
      <c r="E7" s="81"/>
      <c r="F7" s="89">
        <f>SUM(H10:H18)</f>
        <v>0</v>
      </c>
      <c r="G7" s="73"/>
      <c r="H7" s="90" t="str">
        <f>F7/B7</f>
        <v>#DIV/0!</v>
      </c>
      <c r="I7" s="74"/>
      <c r="J7" s="91">
        <f>SUM(L10:L18)</f>
        <v>0</v>
      </c>
      <c r="K7" s="76"/>
      <c r="L7" s="92" t="str">
        <f>J7/B7</f>
        <v>#DIV/0!</v>
      </c>
      <c r="M7" s="53"/>
    </row>
    <row r="8">
      <c r="A8" s="24"/>
      <c r="B8" s="78"/>
      <c r="C8" s="79"/>
      <c r="D8" s="80"/>
      <c r="E8" s="93"/>
      <c r="F8" s="82"/>
      <c r="G8" s="84"/>
      <c r="H8" s="94"/>
      <c r="I8" s="74"/>
      <c r="J8" s="85"/>
      <c r="K8" s="86"/>
      <c r="L8" s="87"/>
      <c r="M8" s="53"/>
    </row>
    <row r="9">
      <c r="A9" s="18"/>
      <c r="B9" s="31"/>
      <c r="C9" s="31"/>
      <c r="D9" s="31"/>
      <c r="E9" s="32"/>
      <c r="F9" s="31"/>
      <c r="G9" s="31"/>
      <c r="H9" s="31"/>
      <c r="I9" s="9"/>
      <c r="J9" s="31"/>
      <c r="K9" s="31"/>
      <c r="L9" s="31"/>
      <c r="M9" s="53"/>
    </row>
    <row r="10">
      <c r="A10" s="24"/>
      <c r="B10" s="95" t="s">
        <v>33</v>
      </c>
      <c r="C10" s="96"/>
      <c r="D10" s="97"/>
      <c r="E10" s="98"/>
      <c r="F10" s="95" t="s">
        <v>34</v>
      </c>
      <c r="G10" s="96"/>
      <c r="H10" s="97"/>
      <c r="I10" s="23"/>
      <c r="J10" s="95" t="s">
        <v>35</v>
      </c>
      <c r="K10" s="96"/>
      <c r="L10" s="97"/>
      <c r="M10" s="53"/>
    </row>
    <row r="11">
      <c r="A11" s="24"/>
      <c r="B11" s="95" t="s">
        <v>36</v>
      </c>
      <c r="C11" s="96"/>
      <c r="D11" s="97"/>
      <c r="E11" s="98"/>
      <c r="F11" s="95" t="s">
        <v>37</v>
      </c>
      <c r="G11" s="96"/>
      <c r="H11" s="97"/>
      <c r="I11" s="23"/>
      <c r="J11" s="95" t="s">
        <v>38</v>
      </c>
      <c r="K11" s="96"/>
      <c r="L11" s="97"/>
      <c r="M11" s="53"/>
    </row>
    <row r="12">
      <c r="A12" s="24"/>
      <c r="B12" s="95" t="s">
        <v>39</v>
      </c>
      <c r="C12" s="96"/>
      <c r="D12" s="97"/>
      <c r="E12" s="98"/>
      <c r="F12" s="95" t="s">
        <v>40</v>
      </c>
      <c r="G12" s="96"/>
      <c r="H12" s="97"/>
      <c r="I12" s="23"/>
      <c r="J12" s="95" t="s">
        <v>50</v>
      </c>
      <c r="K12" s="96"/>
      <c r="L12" s="97"/>
      <c r="M12" s="53"/>
    </row>
    <row r="13">
      <c r="A13" s="24"/>
      <c r="B13" s="95" t="s">
        <v>42</v>
      </c>
      <c r="C13" s="96"/>
      <c r="D13" s="97"/>
      <c r="E13" s="98"/>
      <c r="F13" s="95" t="s">
        <v>43</v>
      </c>
      <c r="G13" s="96"/>
      <c r="H13" s="97"/>
      <c r="I13" s="23"/>
      <c r="J13" s="95"/>
      <c r="K13" s="96"/>
      <c r="L13" s="97"/>
      <c r="M13" s="53"/>
    </row>
    <row r="14">
      <c r="A14" s="24"/>
      <c r="B14" s="95" t="s">
        <v>44</v>
      </c>
      <c r="C14" s="96"/>
      <c r="D14" s="97"/>
      <c r="E14" s="98"/>
      <c r="F14" s="95" t="s">
        <v>45</v>
      </c>
      <c r="G14" s="96"/>
      <c r="H14" s="97"/>
      <c r="I14" s="23"/>
      <c r="J14" s="95"/>
      <c r="K14" s="96"/>
      <c r="L14" s="97"/>
      <c r="M14" s="53"/>
    </row>
    <row r="15">
      <c r="A15" s="24"/>
      <c r="B15" s="95" t="s">
        <v>44</v>
      </c>
      <c r="C15" s="96"/>
      <c r="D15" s="97"/>
      <c r="E15" s="99"/>
      <c r="F15" s="95" t="s">
        <v>46</v>
      </c>
      <c r="G15" s="96"/>
      <c r="H15" s="97"/>
      <c r="I15" s="23"/>
      <c r="J15" s="95"/>
      <c r="K15" s="96"/>
      <c r="L15" s="97"/>
      <c r="M15" s="53"/>
    </row>
    <row r="16">
      <c r="A16" s="40"/>
      <c r="B16" s="95"/>
      <c r="C16" s="96"/>
      <c r="D16" s="97"/>
      <c r="E16" s="100"/>
      <c r="F16" s="95" t="s">
        <v>47</v>
      </c>
      <c r="G16" s="96"/>
      <c r="H16" s="97"/>
      <c r="I16" s="23"/>
      <c r="J16" s="95"/>
      <c r="K16" s="96"/>
      <c r="L16" s="97"/>
      <c r="M16" s="53"/>
    </row>
    <row r="17">
      <c r="A17" s="9"/>
      <c r="B17" s="95"/>
      <c r="C17" s="96"/>
      <c r="D17" s="97"/>
      <c r="E17" s="24"/>
      <c r="F17" s="95" t="s">
        <v>44</v>
      </c>
      <c r="G17" s="96"/>
      <c r="H17" s="97"/>
      <c r="I17" s="23"/>
      <c r="J17" s="95"/>
      <c r="K17" s="96"/>
      <c r="L17" s="97"/>
      <c r="M17" s="53"/>
    </row>
    <row r="18">
      <c r="A18" s="9"/>
      <c r="B18" s="95"/>
      <c r="C18" s="96"/>
      <c r="D18" s="97"/>
      <c r="E18" s="24"/>
      <c r="F18" s="95" t="s">
        <v>48</v>
      </c>
      <c r="G18" s="96"/>
      <c r="H18" s="97"/>
      <c r="I18" s="30"/>
      <c r="J18" s="95"/>
      <c r="K18" s="96"/>
      <c r="L18" s="97"/>
      <c r="M18" s="53"/>
    </row>
    <row r="19">
      <c r="A19" s="40"/>
      <c r="B19" s="40"/>
      <c r="C19" s="40"/>
      <c r="D19" s="40"/>
      <c r="E19" s="40"/>
      <c r="F19" s="40"/>
      <c r="G19" s="40"/>
      <c r="H19" s="40"/>
      <c r="I19" s="9"/>
      <c r="J19" s="40"/>
      <c r="K19" s="40"/>
      <c r="L19" s="40"/>
      <c r="M19" s="53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53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53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53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53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53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3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53"/>
    </row>
    <row r="28">
      <c r="B28" s="101"/>
    </row>
  </sheetData>
  <mergeCells count="38">
    <mergeCell ref="F7:G8"/>
    <mergeCell ref="H7:H8"/>
    <mergeCell ref="J7:K8"/>
    <mergeCell ref="L7:L8"/>
    <mergeCell ref="J1:L2"/>
    <mergeCell ref="F2:H3"/>
    <mergeCell ref="J3:K3"/>
    <mergeCell ref="B5:D6"/>
    <mergeCell ref="F5:H6"/>
    <mergeCell ref="J5:L6"/>
    <mergeCell ref="B7:D8"/>
    <mergeCell ref="J11:K11"/>
    <mergeCell ref="J12:K12"/>
    <mergeCell ref="J14:K14"/>
    <mergeCell ref="J15:K15"/>
    <mergeCell ref="J16:K16"/>
    <mergeCell ref="J17:K17"/>
    <mergeCell ref="J18:K18"/>
    <mergeCell ref="F12:G12"/>
    <mergeCell ref="F13:G13"/>
    <mergeCell ref="F14:G14"/>
    <mergeCell ref="F15:G15"/>
    <mergeCell ref="F16:G16"/>
    <mergeCell ref="F17:G17"/>
    <mergeCell ref="F18:G18"/>
    <mergeCell ref="B13:C13"/>
    <mergeCell ref="B14:C14"/>
    <mergeCell ref="B15:C15"/>
    <mergeCell ref="B16:C16"/>
    <mergeCell ref="B17:C17"/>
    <mergeCell ref="B18:C18"/>
    <mergeCell ref="B10:C10"/>
    <mergeCell ref="F10:G10"/>
    <mergeCell ref="J10:K10"/>
    <mergeCell ref="B11:C11"/>
    <mergeCell ref="F11:G11"/>
    <mergeCell ref="B12:C12"/>
    <mergeCell ref="J13:K13"/>
  </mergeCells>
  <drawing r:id="rId1"/>
</worksheet>
</file>